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30" windowWidth="10170" windowHeight="7755" tabRatio="963" activeTab="4"/>
  </bookViews>
  <sheets>
    <sheet name="ميزانية 2013" sheetId="11" r:id="rId1"/>
    <sheet name="ميزانية 2014" sheetId="10" r:id="rId2"/>
    <sheet name="قائمة في الأعوان" sheetId="3" r:id="rId3"/>
    <sheet name="مرافق البلدية" sheetId="4" r:id="rId4"/>
    <sheet name="وسائل النقل" sheetId="15" r:id="rId5"/>
  </sheets>
  <calcPr calcId="145621"/>
</workbook>
</file>

<file path=xl/calcChain.xml><?xml version="1.0" encoding="utf-8"?>
<calcChain xmlns="http://schemas.openxmlformats.org/spreadsheetml/2006/main">
  <c r="C9" i="4" l="1"/>
  <c r="C8" i="4"/>
  <c r="B18" i="4"/>
  <c r="B17" i="4"/>
  <c r="C153" i="10" l="1"/>
  <c r="C153" i="11"/>
  <c r="C205" i="11" l="1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15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140" i="11" l="1"/>
  <c r="C230" i="11"/>
  <c r="C204" i="11"/>
  <c r="C149" i="11" s="1"/>
  <c r="C67" i="11"/>
  <c r="C3" i="11"/>
  <c r="C129" i="11"/>
  <c r="C451" i="11"/>
  <c r="C374" i="11"/>
  <c r="C441" i="11"/>
  <c r="C440" i="11" s="1"/>
  <c r="C607" i="11"/>
  <c r="C606" i="11" s="1"/>
  <c r="C334" i="11"/>
  <c r="C115" i="11"/>
  <c r="C418" i="11"/>
  <c r="C535" i="11"/>
  <c r="C615" i="11"/>
  <c r="C229" i="11" l="1"/>
  <c r="C114" i="11"/>
  <c r="C2" i="11"/>
  <c r="C450" i="11"/>
  <c r="C449" i="11" s="1"/>
  <c r="C373" i="11"/>
  <c r="C616" i="10"/>
  <c r="C615" i="10"/>
  <c r="C612" i="10"/>
  <c r="C608" i="10"/>
  <c r="C602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205" i="10"/>
  <c r="C204" i="10" s="1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230" i="10" l="1"/>
  <c r="C148" i="11"/>
  <c r="C147" i="11" s="1"/>
  <c r="C441" i="10"/>
  <c r="C418" i="10"/>
  <c r="C129" i="10"/>
  <c r="C535" i="10"/>
  <c r="C140" i="10"/>
  <c r="C334" i="10"/>
  <c r="C374" i="10"/>
  <c r="C607" i="10"/>
  <c r="C606" i="10" s="1"/>
  <c r="C451" i="10"/>
  <c r="C3" i="10"/>
  <c r="C67" i="10"/>
  <c r="C115" i="10"/>
  <c r="C229" i="10" l="1"/>
  <c r="C373" i="10"/>
  <c r="C440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<sst xmlns="http://schemas.openxmlformats.org/spreadsheetml/2006/main" count="1303" uniqueCount="609">
  <si>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</si>
  <si>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</si>
  <si>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</si>
  <si>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</si>
  <si>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</si>
  <si>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</si>
  <si>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</si>
  <si>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</si>
  <si>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</si>
  <si>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</si>
  <si>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</si>
  <si>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</si>
  <si>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</si>
  <si>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</si>
  <si>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</si>
  <si>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</si>
  <si>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</si>
  <si>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</si>
  <si>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</si>
  <si>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</si>
  <si>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</si>
  <si>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</si>
  <si>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</si>
  <si>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</si>
  <si>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</si>
  <si>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</si>
  <si>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</si>
  <si>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</si>
  <si>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</si>
  <si>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</si>
  <si>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</si>
  <si>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</si>
  <si>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</si>
  <si>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</si>
  <si>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</si>
  <si>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</si>
  <si>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</si>
  <si>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</si>
  <si>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</si>
  <si>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</si>
  <si>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</si>
  <si>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</si>
  <si>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</si>
  <si>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</si>
  <si>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</si>
  <si>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</si>
  <si>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</si>
  <si>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</si>
  <si>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</si>
  <si>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</si>
  <si>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</si>
  <si>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</si>
  <si>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</si>
  <si>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</si>
  <si>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</si>
  <si>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</si>
  <si>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</si>
  <si>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</si>
  <si>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الرتبة أو الصنف</t>
  </si>
  <si>
    <t>طول الطرقات غير المعبدة</t>
  </si>
  <si>
    <t>عدد الأحياء الكلي</t>
  </si>
  <si>
    <t>عدد المساكن الكلي</t>
  </si>
  <si>
    <t>طول الطرقات الكلي</t>
  </si>
  <si>
    <t>طول الطرقات المعبدة</t>
  </si>
  <si>
    <t>عدد الأحياء التي بها طرقات</t>
  </si>
  <si>
    <t>الطرقات والأرصفة</t>
  </si>
  <si>
    <t>التنوير العمومي</t>
  </si>
  <si>
    <t>عدد النقاط الضوئية</t>
  </si>
  <si>
    <t>عدد الأحياء التي فيها شبكة التنوير العمومي</t>
  </si>
  <si>
    <t>عدد المساكن التي تتوفر بها شبكة التنوير العمومي</t>
  </si>
  <si>
    <t>الماء الصالح للشرب</t>
  </si>
  <si>
    <t>عدد المساكن المتوفر فيها الماء الصالح للشرب</t>
  </si>
  <si>
    <t>عدد الأحياء المتوفر فيها الماء الصالح للشرب</t>
  </si>
  <si>
    <t>شبكة التطهير</t>
  </si>
  <si>
    <t>عدد الأحياء المتوفر فيها التطهير</t>
  </si>
  <si>
    <t>عدد المساكن المتوفر فيها التطهير</t>
  </si>
  <si>
    <t>الأحياء التي لا تتوفر بها شبكة التطهير</t>
  </si>
  <si>
    <t>عدد السكان التقريبي (حسب البلدية)</t>
  </si>
  <si>
    <t>عدد السكان (حسب التعداد السكاني ل2004)</t>
  </si>
  <si>
    <t>معلومات عامة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</si>
  <si>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</si>
  <si>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</si>
  <si>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</si>
  <si>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</si>
  <si>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</si>
  <si>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</si>
  <si>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</si>
  <si>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</si>
  <si>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</si>
  <si>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</si>
  <si>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</si>
  <si>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</si>
  <si>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</si>
  <si>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</si>
  <si>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</si>
  <si>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</si>
  <si>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</si>
  <si>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</si>
  <si>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</si>
  <si>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</si>
  <si>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</si>
  <si>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</si>
  <si>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</si>
  <si>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</si>
  <si>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</si>
  <si>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</si>
  <si>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</si>
  <si>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</si>
  <si>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</si>
  <si>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</si>
  <si>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</si>
  <si>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</si>
  <si>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</si>
  <si>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</si>
  <si>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</si>
  <si>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</si>
  <si>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</si>
  <si>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</si>
  <si>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</si>
  <si>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</si>
  <si>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</si>
  <si>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</si>
  <si>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</si>
  <si>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</si>
  <si>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</si>
  <si>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</si>
  <si>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</si>
  <si>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</si>
  <si>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</si>
  <si>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</si>
  <si>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</si>
  <si>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</si>
  <si>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</si>
  <si>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</si>
  <si>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</si>
  <si>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</si>
  <si>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</si>
  <si>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</si>
  <si>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</si>
  <si>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</si>
  <si>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</si>
  <si>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</si>
  <si>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</si>
  <si>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</si>
  <si>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</si>
  <si>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</si>
  <si>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</si>
  <si>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</si>
  <si>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</si>
  <si>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</si>
  <si>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</si>
  <si>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</si>
  <si>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</si>
  <si>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</si>
  <si>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</si>
  <si>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</si>
  <si>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</si>
  <si>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</si>
  <si>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</si>
  <si>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</si>
  <si>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</si>
  <si>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</si>
  <si>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</si>
  <si>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</si>
  <si>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</si>
  <si>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</si>
  <si>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</si>
  <si>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</si>
  <si>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</si>
  <si>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</si>
  <si>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</si>
  <si>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</si>
  <si>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</si>
  <si>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</si>
  <si>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</si>
  <si>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</si>
  <si>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</si>
  <si>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</si>
  <si>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</si>
  <si>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</si>
  <si>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</si>
  <si>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</si>
  <si>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</si>
  <si>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</si>
  <si>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</si>
  <si>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</si>
  <si>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</si>
  <si>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</si>
  <si>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</si>
  <si>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</si>
  <si>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</si>
  <si>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</si>
  <si>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</si>
  <si>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</si>
  <si>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</si>
  <si>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</si>
  <si>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</si>
  <si>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</si>
  <si>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</si>
  <si>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</si>
  <si>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</si>
  <si>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</si>
  <si>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</si>
  <si>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</si>
  <si>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</si>
  <si>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</si>
  <si>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</si>
  <si>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</si>
  <si>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</si>
  <si>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</si>
  <si>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</si>
  <si>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</si>
  <si>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</si>
  <si>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</si>
  <si>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</si>
  <si>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</si>
  <si>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</si>
  <si>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</si>
  <si>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</si>
  <si>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</si>
  <si>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</si>
  <si>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</si>
  <si>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</si>
  <si>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</si>
  <si>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</si>
  <si>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</si>
  <si>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</si>
  <si>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</si>
  <si>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</si>
  <si>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</si>
  <si>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</si>
  <si>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</si>
  <si>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</si>
  <si>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</si>
  <si>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</si>
  <si>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</si>
  <si>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</si>
  <si>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</si>
  <si>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</si>
  <si>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</si>
  <si>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</si>
  <si>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</si>
  <si>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</si>
  <si>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</si>
  <si>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</si>
  <si>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</si>
  <si>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</si>
  <si>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</si>
  <si>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</si>
  <si>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</si>
  <si>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</si>
  <si>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</si>
  <si>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</si>
  <si>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</si>
  <si>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</si>
  <si>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</si>
  <si>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</si>
  <si>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</si>
  <si>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</si>
  <si>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</si>
  <si>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</si>
  <si>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</si>
  <si>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</si>
  <si>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</si>
  <si>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</si>
  <si>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</si>
  <si>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</si>
  <si>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</si>
  <si>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</si>
  <si>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</si>
  <si>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</si>
  <si>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</si>
  <si>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</si>
  <si>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</si>
  <si>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</si>
  <si>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</si>
  <si>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</si>
  <si>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</si>
  <si>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</si>
  <si>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</si>
  <si>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</si>
  <si>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</si>
  <si>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</si>
  <si>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</si>
  <si>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</si>
  <si>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</si>
  <si>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</si>
  <si>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</si>
  <si>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</si>
  <si>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</si>
  <si>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</si>
  <si>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</si>
  <si>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</si>
  <si>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</si>
  <si>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</si>
  <si>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</si>
  <si>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</si>
  <si>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</si>
  <si>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</si>
  <si>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</si>
  <si>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</si>
  <si>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</si>
  <si>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</si>
  <si>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</si>
  <si>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</si>
  <si>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</si>
  <si>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</si>
  <si>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</si>
  <si>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</si>
  <si>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</si>
  <si>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</si>
  <si>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</si>
  <si>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</si>
  <si>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</si>
  <si>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</si>
  <si>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</si>
  <si>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</si>
  <si>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</si>
  <si>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</si>
  <si>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</si>
  <si>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</si>
  <si>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</si>
  <si>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</si>
  <si>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</si>
  <si>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</si>
  <si>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</si>
  <si>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</si>
  <si>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</si>
  <si>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</si>
  <si>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</si>
  <si>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</si>
  <si>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</si>
  <si>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</si>
  <si>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</si>
  <si>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</si>
  <si>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</si>
  <si>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</si>
  <si>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</si>
  <si>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</si>
  <si>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</si>
  <si>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</si>
  <si>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</si>
  <si>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</si>
  <si>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</si>
  <si>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</si>
  <si>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</si>
  <si>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</si>
  <si>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</si>
  <si>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</si>
  <si>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</si>
  <si>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</si>
  <si>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</si>
  <si>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</si>
  <si>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</si>
  <si>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</si>
  <si>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</si>
  <si>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</si>
  <si>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</si>
  <si>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</si>
  <si>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</si>
  <si>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</si>
  <si>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</si>
  <si>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</si>
  <si>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</si>
  <si>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</si>
  <si>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</si>
  <si>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</si>
  <si>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</si>
  <si>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</si>
  <si>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</si>
  <si>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</si>
  <si>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</si>
  <si>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</si>
  <si>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</si>
  <si>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</si>
  <si>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</si>
  <si>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</si>
  <si>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</si>
  <si>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</si>
  <si>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</si>
  <si>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</si>
  <si>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</si>
  <si>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</si>
  <si>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</si>
  <si>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</si>
  <si>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</si>
  <si>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</si>
  <si>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</si>
  <si>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</si>
  <si>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</si>
  <si>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</si>
  <si>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</si>
  <si>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</si>
  <si>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</si>
  <si>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</si>
  <si>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</si>
  <si>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</si>
  <si>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</si>
  <si>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</si>
  <si>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</si>
  <si>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</si>
  <si>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</si>
  <si>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</si>
  <si>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</si>
  <si>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</si>
  <si>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</si>
  <si>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</si>
  <si>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</si>
  <si>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</si>
  <si>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</si>
  <si>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</si>
  <si>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</si>
  <si>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</si>
  <si>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</si>
  <si>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</si>
  <si>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</si>
  <si>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</si>
  <si>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</si>
  <si>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</si>
  <si>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</si>
  <si>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</si>
  <si>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</si>
  <si>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</si>
  <si>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</si>
  <si>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</si>
  <si>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</si>
  <si>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</si>
  <si>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</si>
  <si>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</si>
  <si>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</si>
  <si>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</si>
  <si>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</si>
  <si>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</si>
  <si>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</si>
  <si>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</si>
  <si>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</si>
  <si>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</si>
  <si>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</si>
  <si>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</si>
  <si>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</si>
  <si>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</si>
  <si>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</si>
  <si>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</si>
  <si>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</si>
  <si>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</si>
  <si>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</si>
  <si>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</si>
  <si>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</si>
  <si>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</si>
  <si>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</si>
  <si>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</si>
  <si>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</si>
  <si>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</si>
  <si>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</si>
  <si>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</si>
  <si>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</si>
  <si>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</si>
  <si>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</si>
  <si>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</si>
  <si>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</si>
  <si>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</si>
  <si>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</si>
  <si>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</si>
  <si>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</si>
  <si>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</si>
  <si>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</si>
  <si>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</si>
  <si>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</si>
  <si>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</si>
  <si>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</si>
  <si>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</si>
  <si>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</si>
  <si>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</si>
  <si>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</si>
  <si>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</si>
  <si>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</si>
  <si>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</si>
  <si>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</si>
  <si>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</si>
  <si>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</si>
  <si>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</si>
  <si>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</si>
  <si>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</si>
  <si>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</si>
  <si>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</si>
  <si>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</si>
  <si>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</si>
  <si>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</si>
  <si>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</si>
  <si>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</si>
  <si>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</si>
  <si>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</si>
  <si>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</si>
  <si>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</si>
  <si>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</si>
  <si>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</si>
  <si>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</si>
  <si>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</si>
  <si>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</si>
  <si>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</si>
  <si>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</si>
  <si>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</si>
  <si>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</si>
  <si>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</si>
  <si>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</si>
  <si>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</si>
  <si>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</si>
  <si>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</si>
  <si>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</si>
  <si>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</si>
  <si>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</si>
  <si>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</si>
  <si>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</si>
  <si>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</si>
  <si>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</si>
  <si>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</si>
  <si>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</si>
  <si>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</si>
  <si>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</si>
  <si>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</si>
  <si>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</si>
  <si>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</si>
  <si>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</si>
  <si>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</si>
  <si>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</si>
  <si>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</si>
  <si>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</si>
  <si>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</si>
  <si>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</si>
  <si>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</si>
  <si>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</si>
  <si>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</si>
  <si>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</si>
  <si>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</si>
  <si>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</si>
  <si>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</si>
  <si>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</si>
  <si>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</si>
  <si>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</si>
  <si>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</si>
  <si>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</si>
  <si>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</si>
  <si>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</si>
  <si>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</si>
  <si>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</si>
  <si>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</si>
  <si>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</si>
  <si>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</si>
  <si>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</si>
  <si>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</si>
  <si>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</si>
  <si>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</si>
  <si>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</si>
  <si>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</si>
  <si>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</si>
  <si>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</si>
  <si>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</si>
  <si>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</si>
  <si>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</si>
  <si>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</si>
  <si>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</si>
  <si>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النوع</t>
  </si>
  <si>
    <t>النسبة</t>
  </si>
  <si>
    <t>الكهرباء</t>
  </si>
  <si>
    <t>7400م2</t>
  </si>
  <si>
    <t>الوسيلة</t>
  </si>
  <si>
    <t>ترقيمها</t>
  </si>
  <si>
    <t>تاريخ أول إذن جولان</t>
  </si>
  <si>
    <t>حالة الوسيلة</t>
  </si>
  <si>
    <t>الاستعمال</t>
  </si>
  <si>
    <t>شاحنة إيفكو</t>
  </si>
  <si>
    <t>متوسطة</t>
  </si>
  <si>
    <t>جرار ماطر</t>
  </si>
  <si>
    <t>معطب</t>
  </si>
  <si>
    <t>يتطلب إصلاح</t>
  </si>
  <si>
    <t>جرار صام</t>
  </si>
  <si>
    <t>متوسط</t>
  </si>
  <si>
    <t>جرار قولديني</t>
  </si>
  <si>
    <t>آلة جارفة</t>
  </si>
  <si>
    <t>معطبة</t>
  </si>
  <si>
    <t>سيارة إيسيزي</t>
  </si>
  <si>
    <t>جيدة</t>
  </si>
  <si>
    <t>جرار نيوهولاند</t>
  </si>
  <si>
    <t>المختار الخضراوي</t>
  </si>
  <si>
    <t>أحمد المنصوري</t>
  </si>
  <si>
    <t>محمد الناجي رابحي</t>
  </si>
  <si>
    <t>عبد الرزاق مسعودي</t>
  </si>
  <si>
    <t>كمال حاجي</t>
  </si>
  <si>
    <t>الهادي السهيلي</t>
  </si>
  <si>
    <t>أحمد لطيفي</t>
  </si>
  <si>
    <t>عبد الله قراوي</t>
  </si>
  <si>
    <t>عمار بن عمر فارح</t>
  </si>
  <si>
    <t>معز بو عافية</t>
  </si>
  <si>
    <t>حنان فارحي</t>
  </si>
  <si>
    <t>عمار بن قليعي فارح</t>
  </si>
  <si>
    <t>محمود فارحي</t>
  </si>
  <si>
    <t>دليلة فارحي</t>
  </si>
  <si>
    <t>محمد الحبيب علوي</t>
  </si>
  <si>
    <t>فضيلة زايدي</t>
  </si>
  <si>
    <t>يوسف شعباني</t>
  </si>
  <si>
    <t>عبد السلام عباسي</t>
  </si>
  <si>
    <t>عارم بنمحرز</t>
  </si>
  <si>
    <t xml:space="preserve">عباسي مرزوقي </t>
  </si>
  <si>
    <t>زينة عباسي</t>
  </si>
  <si>
    <t>الأزهر حاجي</t>
  </si>
  <si>
    <t>الشافعي حاجي</t>
  </si>
  <si>
    <t xml:space="preserve">رابح شعباني </t>
  </si>
  <si>
    <t>محمد مسعودي</t>
  </si>
  <si>
    <t>الترصيف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</si>
</sst>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Times New Roman"/>
      <family val="1"/>
    </font>
    <font>
      <vertAlign val="subscript"/>
      <sz val="17"/>
      <color theme="1"/>
      <name val="Arial"/>
      <family val="2"/>
    </font>
    <font>
      <vertAlign val="subscript"/>
      <sz val="15"/>
      <color theme="1"/>
      <name val="Arial"/>
      <family val="2"/>
    </font>
    <font>
      <vertAlign val="subscript"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164" fontId="0" fillId="10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1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1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1" borderId="1" xfId="1" applyNumberFormat="1" applyFont="1" applyFill="1" applyBorder="1" applyAlignment="1">
      <alignment horizontal="right"/>
    </xf>
    <xf numFmtId="166" fontId="0" fillId="0" borderId="0" xfId="0" applyNumberFormat="1"/>
    <xf numFmtId="9" fontId="0" fillId="0" borderId="1" xfId="2" applyFont="1" applyBorder="1"/>
    <xf numFmtId="9" fontId="2" fillId="8" borderId="1" xfId="2" applyFont="1" applyFill="1" applyBorder="1" applyAlignment="1">
      <alignment horizontal="center"/>
    </xf>
    <xf numFmtId="9" fontId="0" fillId="0" borderId="0" xfId="2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1" xfId="0" applyFont="1" applyBorder="1" applyAlignment="1">
      <alignment horizontal="center" wrapText="1" readingOrder="2"/>
    </xf>
    <xf numFmtId="0" fontId="7" fillId="0" borderId="1" xfId="0" applyFont="1" applyBorder="1" applyAlignment="1">
      <alignment horizontal="right" wrapText="1" readingOrder="2"/>
    </xf>
    <xf numFmtId="0" fontId="0" fillId="0" borderId="0" xfId="0" applyFont="1" applyAlignment="1"/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1" borderId="2" xfId="1" applyNumberFormat="1" applyFont="1" applyFill="1" applyBorder="1" applyAlignment="1">
      <alignment horizontal="right"/>
    </xf>
    <xf numFmtId="164" fontId="0" fillId="11" borderId="3" xfId="1" applyNumberFormat="1" applyFont="1" applyFill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6" fillId="11" borderId="2" xfId="0" applyFont="1" applyFill="1" applyBorder="1" applyAlignment="1">
      <alignment horizontal="right" wrapText="1"/>
    </xf>
    <xf numFmtId="0" fontId="6" fillId="11" borderId="3" xfId="0" applyFont="1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9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wrapText="1" readingOrder="2"/>
    </xf>
    <xf numFmtId="0" fontId="9" fillId="0" borderId="1" xfId="0" applyFont="1" applyBorder="1" applyAlignment="1">
      <alignment horizontal="center" wrapText="1" readingOrder="2"/>
    </xf>
    <xf numFmtId="0" fontId="8" fillId="0" borderId="1" xfId="0" applyFont="1" applyFill="1" applyBorder="1" applyAlignment="1">
      <alignment horizontal="right" wrapText="1" readingOrder="2"/>
    </xf>
    <xf numFmtId="0" fontId="0" fillId="0" borderId="1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34" zoomScale="75" zoomScaleNormal="75" workbookViewId="0">
      <selection activeCell="E134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2" t="s">
        <v>30</v>
      </c>
      <c r="B1" s="62"/>
      <c r="C1" s="62"/>
    </row>
    <row r="2" spans="1:8" x14ac:dyDescent="0.25">
      <c r="A2" s="68" t="s">
        <v>52</v>
      </c>
      <c r="B2" s="68"/>
      <c r="C2" s="25">
        <f>C3+C67</f>
        <v>595000</v>
      </c>
    </row>
    <row r="3" spans="1:8" x14ac:dyDescent="0.25">
      <c r="A3" s="65" t="s">
        <v>554</v>
      </c>
      <c r="B3" s="65"/>
      <c r="C3" s="22">
        <f>C4+C11+C38+C61</f>
        <v>392400</v>
      </c>
    </row>
    <row r="4" spans="1:8" ht="15" customHeight="1" x14ac:dyDescent="0.25">
      <c r="A4" s="60" t="s">
        <v>99</v>
      </c>
      <c r="B4" s="61"/>
      <c r="C4" s="20">
        <f>SUM(C5:C10)</f>
        <v>46200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12000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5000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29000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98</v>
      </c>
      <c r="C9" s="2"/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200</v>
      </c>
      <c r="E10" s="16"/>
      <c r="F10" s="16"/>
      <c r="G10" s="16"/>
      <c r="H10" s="16"/>
    </row>
    <row r="11" spans="1:8" ht="15" customHeight="1" collapsed="1" x14ac:dyDescent="0.25">
      <c r="A11" s="60" t="s">
        <v>100</v>
      </c>
      <c r="B11" s="61"/>
      <c r="C11" s="20">
        <f>SUM(C12:C37)</f>
        <v>288350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285000</v>
      </c>
    </row>
    <row r="13" spans="1:8" hidden="1" outlineLevel="1" x14ac:dyDescent="0.25">
      <c r="A13" s="3">
        <v>2102</v>
      </c>
      <c r="B13" s="1" t="s">
        <v>101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700</v>
      </c>
    </row>
    <row r="15" spans="1:8" hidden="1" outlineLevel="1" x14ac:dyDescent="0.25">
      <c r="A15" s="3">
        <v>2201</v>
      </c>
      <c r="B15" s="1" t="s">
        <v>102</v>
      </c>
      <c r="C15" s="2"/>
    </row>
    <row r="16" spans="1:8" hidden="1" outlineLevel="1" x14ac:dyDescent="0.25">
      <c r="A16" s="3">
        <v>2201</v>
      </c>
      <c r="B16" s="1" t="s">
        <v>103</v>
      </c>
      <c r="C16" s="2"/>
    </row>
    <row r="17" spans="1:3" hidden="1" outlineLevel="1" x14ac:dyDescent="0.25">
      <c r="A17" s="3">
        <v>2202</v>
      </c>
      <c r="B17" s="1" t="s">
        <v>104</v>
      </c>
      <c r="C17" s="2"/>
    </row>
    <row r="18" spans="1:3" hidden="1" outlineLevel="1" x14ac:dyDescent="0.25">
      <c r="A18" s="3">
        <v>2203</v>
      </c>
      <c r="B18" s="1" t="s">
        <v>105</v>
      </c>
      <c r="C18" s="2"/>
    </row>
    <row r="19" spans="1:3" hidden="1" outlineLevel="1" x14ac:dyDescent="0.25">
      <c r="A19" s="3">
        <v>2204</v>
      </c>
      <c r="B19" s="1" t="s">
        <v>106</v>
      </c>
      <c r="C19" s="2"/>
    </row>
    <row r="20" spans="1:3" hidden="1" outlineLevel="1" x14ac:dyDescent="0.25">
      <c r="A20" s="3">
        <v>2299</v>
      </c>
      <c r="B20" s="1" t="s">
        <v>107</v>
      </c>
      <c r="C20" s="2"/>
    </row>
    <row r="21" spans="1:3" hidden="1" outlineLevel="1" x14ac:dyDescent="0.25">
      <c r="A21" s="3">
        <v>2301</v>
      </c>
      <c r="B21" s="1" t="s">
        <v>108</v>
      </c>
      <c r="C21" s="2"/>
    </row>
    <row r="22" spans="1:3" hidden="1" outlineLevel="1" x14ac:dyDescent="0.25">
      <c r="A22" s="3">
        <v>2302</v>
      </c>
      <c r="B22" s="1" t="s">
        <v>109</v>
      </c>
      <c r="C22" s="2"/>
    </row>
    <row r="23" spans="1:3" hidden="1" outlineLevel="1" x14ac:dyDescent="0.25">
      <c r="A23" s="3">
        <v>2303</v>
      </c>
      <c r="B23" s="1" t="s">
        <v>110</v>
      </c>
      <c r="C23" s="2"/>
    </row>
    <row r="24" spans="1:3" hidden="1" outlineLevel="1" x14ac:dyDescent="0.25">
      <c r="A24" s="3">
        <v>2304</v>
      </c>
      <c r="B24" s="1" t="s">
        <v>111</v>
      </c>
      <c r="C24" s="2"/>
    </row>
    <row r="25" spans="1:3" hidden="1" outlineLevel="1" x14ac:dyDescent="0.25">
      <c r="A25" s="3">
        <v>2305</v>
      </c>
      <c r="B25" s="1" t="s">
        <v>112</v>
      </c>
      <c r="C25" s="2"/>
    </row>
    <row r="26" spans="1:3" hidden="1" outlineLevel="1" x14ac:dyDescent="0.25">
      <c r="A26" s="3">
        <v>2306</v>
      </c>
      <c r="B26" s="1" t="s">
        <v>113</v>
      </c>
      <c r="C26" s="2"/>
    </row>
    <row r="27" spans="1:3" hidden="1" outlineLevel="1" x14ac:dyDescent="0.25">
      <c r="A27" s="3">
        <v>2307</v>
      </c>
      <c r="B27" s="1" t="s">
        <v>114</v>
      </c>
      <c r="C27" s="2"/>
    </row>
    <row r="28" spans="1:3" hidden="1" outlineLevel="1" x14ac:dyDescent="0.25">
      <c r="A28" s="3">
        <v>2308</v>
      </c>
      <c r="B28" s="1" t="s">
        <v>115</v>
      </c>
      <c r="C28" s="2"/>
    </row>
    <row r="29" spans="1:3" hidden="1" outlineLevel="1" x14ac:dyDescent="0.25">
      <c r="A29" s="3">
        <v>2401</v>
      </c>
      <c r="B29" s="1" t="s">
        <v>116</v>
      </c>
      <c r="C29" s="2"/>
    </row>
    <row r="30" spans="1:3" ht="12.75" hidden="1" customHeight="1" outlineLevel="1" x14ac:dyDescent="0.25">
      <c r="A30" s="3">
        <v>2401</v>
      </c>
      <c r="B30" s="1" t="s">
        <v>117</v>
      </c>
      <c r="C30" s="2"/>
    </row>
    <row r="31" spans="1:3" hidden="1" outlineLevel="1" x14ac:dyDescent="0.25">
      <c r="A31" s="3">
        <v>2401</v>
      </c>
      <c r="B31" s="1" t="s">
        <v>118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</v>
      </c>
    </row>
    <row r="33" spans="1:3" hidden="1" outlineLevel="1" x14ac:dyDescent="0.25">
      <c r="A33" s="3">
        <v>2403</v>
      </c>
      <c r="B33" s="1" t="s">
        <v>119</v>
      </c>
      <c r="C33" s="2">
        <v>150</v>
      </c>
    </row>
    <row r="34" spans="1:3" hidden="1" outlineLevel="1" x14ac:dyDescent="0.25">
      <c r="A34" s="3">
        <v>2404</v>
      </c>
      <c r="B34" s="1" t="s">
        <v>7</v>
      </c>
      <c r="C34" s="2">
        <v>1000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500</v>
      </c>
    </row>
    <row r="37" spans="1:3" hidden="1" outlineLevel="1" x14ac:dyDescent="0.25">
      <c r="A37" s="3">
        <v>2499</v>
      </c>
      <c r="B37" s="1" t="s">
        <v>10</v>
      </c>
      <c r="C37" s="14"/>
    </row>
    <row r="38" spans="1:3" collapsed="1" x14ac:dyDescent="0.25">
      <c r="A38" s="60" t="s">
        <v>120</v>
      </c>
      <c r="B38" s="61"/>
      <c r="C38" s="20">
        <f>SUM(C39:C60)</f>
        <v>57750</v>
      </c>
    </row>
    <row r="39" spans="1:3" hidden="1" outlineLevel="1" x14ac:dyDescent="0.25">
      <c r="A39" s="19">
        <v>3101</v>
      </c>
      <c r="B39" s="19" t="s">
        <v>11</v>
      </c>
      <c r="C39" s="2">
        <v>7000</v>
      </c>
    </row>
    <row r="40" spans="1:3" hidden="1" outlineLevel="1" x14ac:dyDescent="0.25">
      <c r="A40" s="19">
        <v>3102</v>
      </c>
      <c r="B40" s="19" t="s">
        <v>12</v>
      </c>
      <c r="C40" s="2">
        <v>2000</v>
      </c>
    </row>
    <row r="41" spans="1:3" hidden="1" outlineLevel="1" x14ac:dyDescent="0.25">
      <c r="A41" s="19">
        <v>3103</v>
      </c>
      <c r="B41" s="19" t="s">
        <v>13</v>
      </c>
      <c r="C41" s="2">
        <v>5000</v>
      </c>
    </row>
    <row r="42" spans="1:3" hidden="1" outlineLevel="1" x14ac:dyDescent="0.25">
      <c r="A42" s="19">
        <v>3199</v>
      </c>
      <c r="B42" s="19" t="s">
        <v>14</v>
      </c>
      <c r="C42" s="2">
        <v>100</v>
      </c>
    </row>
    <row r="43" spans="1:3" hidden="1" outlineLevel="1" x14ac:dyDescent="0.25">
      <c r="A43" s="19">
        <v>3201</v>
      </c>
      <c r="B43" s="19" t="s">
        <v>121</v>
      </c>
      <c r="C43" s="2"/>
    </row>
    <row r="44" spans="1:3" hidden="1" outlineLevel="1" x14ac:dyDescent="0.25">
      <c r="A44" s="19">
        <v>3202</v>
      </c>
      <c r="B44" s="19" t="s">
        <v>15</v>
      </c>
      <c r="C44" s="2"/>
    </row>
    <row r="45" spans="1:3" hidden="1" outlineLevel="1" x14ac:dyDescent="0.25">
      <c r="A45" s="19">
        <v>3203</v>
      </c>
      <c r="B45" s="19" t="s">
        <v>16</v>
      </c>
      <c r="C45" s="2">
        <v>2000</v>
      </c>
    </row>
    <row r="46" spans="1:3" hidden="1" outlineLevel="1" x14ac:dyDescent="0.25">
      <c r="A46" s="19">
        <v>3204</v>
      </c>
      <c r="B46" s="19" t="s">
        <v>122</v>
      </c>
      <c r="C46" s="2"/>
    </row>
    <row r="47" spans="1:3" hidden="1" outlineLevel="1" x14ac:dyDescent="0.25">
      <c r="A47" s="19">
        <v>3205</v>
      </c>
      <c r="B47" s="19" t="s">
        <v>123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2000</v>
      </c>
    </row>
    <row r="49" spans="1:3" hidden="1" outlineLevel="1" x14ac:dyDescent="0.25">
      <c r="A49" s="19">
        <v>3207</v>
      </c>
      <c r="B49" s="19" t="s">
        <v>124</v>
      </c>
      <c r="C49" s="2"/>
    </row>
    <row r="50" spans="1:3" hidden="1" outlineLevel="1" x14ac:dyDescent="0.25">
      <c r="A50" s="19">
        <v>3208</v>
      </c>
      <c r="B50" s="19" t="s">
        <v>125</v>
      </c>
      <c r="C50" s="2">
        <v>100</v>
      </c>
    </row>
    <row r="51" spans="1:3" hidden="1" outlineLevel="1" x14ac:dyDescent="0.25">
      <c r="A51" s="19">
        <v>3209</v>
      </c>
      <c r="B51" s="19" t="s">
        <v>126</v>
      </c>
      <c r="C51" s="2"/>
    </row>
    <row r="52" spans="1:3" hidden="1" outlineLevel="1" x14ac:dyDescent="0.25">
      <c r="A52" s="19">
        <v>3299</v>
      </c>
      <c r="B52" s="19" t="s">
        <v>127</v>
      </c>
      <c r="C52" s="2">
        <v>50</v>
      </c>
    </row>
    <row r="53" spans="1:3" hidden="1" outlineLevel="1" x14ac:dyDescent="0.25">
      <c r="A53" s="19">
        <v>3301</v>
      </c>
      <c r="B53" s="19" t="s">
        <v>18</v>
      </c>
      <c r="C53" s="2">
        <v>3500</v>
      </c>
    </row>
    <row r="54" spans="1:3" hidden="1" outlineLevel="1" x14ac:dyDescent="0.25">
      <c r="A54" s="19">
        <v>3302</v>
      </c>
      <c r="B54" s="19" t="s">
        <v>19</v>
      </c>
      <c r="C54" s="2">
        <v>1000</v>
      </c>
    </row>
    <row r="55" spans="1:3" hidden="1" outlineLevel="1" x14ac:dyDescent="0.25">
      <c r="A55" s="19">
        <v>3303</v>
      </c>
      <c r="B55" s="19" t="s">
        <v>128</v>
      </c>
      <c r="C55" s="2">
        <v>15000</v>
      </c>
    </row>
    <row r="56" spans="1:3" hidden="1" outlineLevel="1" x14ac:dyDescent="0.25">
      <c r="A56" s="19">
        <v>3303</v>
      </c>
      <c r="B56" s="19" t="s">
        <v>129</v>
      </c>
      <c r="C56" s="2"/>
    </row>
    <row r="57" spans="1:3" hidden="1" outlineLevel="1" x14ac:dyDescent="0.25">
      <c r="A57" s="19">
        <v>3304</v>
      </c>
      <c r="B57" s="19" t="s">
        <v>130</v>
      </c>
      <c r="C57" s="2">
        <v>20000</v>
      </c>
    </row>
    <row r="58" spans="1:3" hidden="1" outlineLevel="1" x14ac:dyDescent="0.25">
      <c r="A58" s="19">
        <v>3305</v>
      </c>
      <c r="B58" s="19" t="s">
        <v>131</v>
      </c>
      <c r="C58" s="2"/>
    </row>
    <row r="59" spans="1:3" hidden="1" outlineLevel="1" x14ac:dyDescent="0.25">
      <c r="A59" s="19">
        <v>3306</v>
      </c>
      <c r="B59" s="19" t="s">
        <v>132</v>
      </c>
      <c r="C59" s="2"/>
    </row>
    <row r="60" spans="1:3" hidden="1" outlineLevel="1" x14ac:dyDescent="0.25">
      <c r="A60" s="19">
        <v>3399</v>
      </c>
      <c r="B60" s="19" t="s">
        <v>80</v>
      </c>
      <c r="C60" s="2"/>
    </row>
    <row r="61" spans="1:3" collapsed="1" x14ac:dyDescent="0.25">
      <c r="A61" s="60" t="s">
        <v>133</v>
      </c>
      <c r="B61" s="61"/>
      <c r="C61" s="21">
        <f>SUM(C62:C66)</f>
        <v>100</v>
      </c>
    </row>
    <row r="62" spans="1:3" hidden="1" outlineLevel="1" x14ac:dyDescent="0.25">
      <c r="A62" s="3">
        <v>4001</v>
      </c>
      <c r="B62" s="1" t="s">
        <v>134</v>
      </c>
      <c r="C62" s="2"/>
    </row>
    <row r="63" spans="1:3" hidden="1" outlineLevel="1" x14ac:dyDescent="0.25">
      <c r="A63" s="3">
        <v>4002</v>
      </c>
      <c r="B63" s="1" t="s">
        <v>135</v>
      </c>
      <c r="C63" s="2"/>
    </row>
    <row r="64" spans="1:3" hidden="1" outlineLevel="1" x14ac:dyDescent="0.25">
      <c r="A64" s="3">
        <v>4003</v>
      </c>
      <c r="B64" s="1" t="s">
        <v>81</v>
      </c>
      <c r="C64" s="2">
        <v>100</v>
      </c>
    </row>
    <row r="65" spans="1:3" hidden="1" outlineLevel="1" x14ac:dyDescent="0.25">
      <c r="A65" s="13">
        <v>4004</v>
      </c>
      <c r="B65" s="1" t="s">
        <v>136</v>
      </c>
      <c r="C65" s="2"/>
    </row>
    <row r="66" spans="1:3" hidden="1" outlineLevel="1" x14ac:dyDescent="0.25">
      <c r="A66" s="13">
        <v>4099</v>
      </c>
      <c r="B66" s="1" t="s">
        <v>137</v>
      </c>
      <c r="C66" s="2"/>
    </row>
    <row r="67" spans="1:3" collapsed="1" x14ac:dyDescent="0.25">
      <c r="A67" s="65" t="s">
        <v>555</v>
      </c>
      <c r="B67" s="65"/>
      <c r="C67" s="24">
        <f>C97+C68</f>
        <v>202600</v>
      </c>
    </row>
    <row r="68" spans="1:3" x14ac:dyDescent="0.25">
      <c r="A68" s="60" t="s">
        <v>138</v>
      </c>
      <c r="B68" s="61"/>
      <c r="C68" s="20">
        <f>SUM(C69:C96)</f>
        <v>51000</v>
      </c>
    </row>
    <row r="69" spans="1:3" ht="15" hidden="1" customHeight="1" outlineLevel="1" x14ac:dyDescent="0.25">
      <c r="A69" s="3">
        <v>5101</v>
      </c>
      <c r="B69" s="2" t="s">
        <v>139</v>
      </c>
      <c r="C69" s="2"/>
    </row>
    <row r="70" spans="1:3" ht="15" hidden="1" customHeight="1" outlineLevel="1" x14ac:dyDescent="0.25">
      <c r="A70" s="3">
        <v>5102</v>
      </c>
      <c r="B70" s="2" t="s">
        <v>140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141</v>
      </c>
      <c r="C72" s="2"/>
    </row>
    <row r="73" spans="1:3" ht="15" hidden="1" customHeight="1" outlineLevel="1" x14ac:dyDescent="0.25">
      <c r="A73" s="3">
        <v>5103</v>
      </c>
      <c r="B73" s="2" t="s">
        <v>142</v>
      </c>
      <c r="C73" s="2"/>
    </row>
    <row r="74" spans="1:3" ht="15" hidden="1" customHeight="1" outlineLevel="1" x14ac:dyDescent="0.25">
      <c r="A74" s="3">
        <v>5104</v>
      </c>
      <c r="B74" s="2" t="s">
        <v>143</v>
      </c>
      <c r="C74" s="2"/>
    </row>
    <row r="75" spans="1:3" ht="15" hidden="1" customHeight="1" outlineLevel="1" x14ac:dyDescent="0.25">
      <c r="A75" s="3">
        <v>5105</v>
      </c>
      <c r="B75" s="2" t="s">
        <v>144</v>
      </c>
      <c r="C75" s="2"/>
    </row>
    <row r="76" spans="1:3" ht="15" hidden="1" customHeight="1" outlineLevel="1" x14ac:dyDescent="0.25">
      <c r="A76" s="3">
        <v>5106</v>
      </c>
      <c r="B76" s="2" t="s">
        <v>145</v>
      </c>
      <c r="C76" s="2"/>
    </row>
    <row r="77" spans="1:3" ht="15" hidden="1" customHeight="1" outlineLevel="1" x14ac:dyDescent="0.25">
      <c r="A77" s="3">
        <v>5107</v>
      </c>
      <c r="B77" s="2" t="s">
        <v>146</v>
      </c>
      <c r="C77" s="2"/>
    </row>
    <row r="78" spans="1:3" ht="15" hidden="1" customHeight="1" outlineLevel="1" x14ac:dyDescent="0.25">
      <c r="A78" s="3">
        <v>5199</v>
      </c>
      <c r="B78" s="2" t="s">
        <v>148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10000</v>
      </c>
    </row>
    <row r="80" spans="1:3" ht="15" hidden="1" customHeight="1" outlineLevel="1" x14ac:dyDescent="0.25">
      <c r="A80" s="3">
        <v>5202</v>
      </c>
      <c r="B80" s="2" t="s">
        <v>147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149</v>
      </c>
      <c r="C82" s="2"/>
    </row>
    <row r="83" spans="1:3" s="15" customFormat="1" ht="15" hidden="1" customHeight="1" outlineLevel="1" x14ac:dyDescent="0.25">
      <c r="A83" s="3">
        <v>5205</v>
      </c>
      <c r="B83" s="2" t="s">
        <v>150</v>
      </c>
      <c r="C83" s="2"/>
    </row>
    <row r="84" spans="1:3" ht="15" hidden="1" customHeight="1" outlineLevel="1" x14ac:dyDescent="0.25">
      <c r="A84" s="3">
        <v>5206</v>
      </c>
      <c r="B84" s="2" t="s">
        <v>151</v>
      </c>
      <c r="C84" s="2"/>
    </row>
    <row r="85" spans="1:3" ht="15" hidden="1" customHeight="1" outlineLevel="1" x14ac:dyDescent="0.25">
      <c r="A85" s="3">
        <v>5206</v>
      </c>
      <c r="B85" s="2" t="s">
        <v>152</v>
      </c>
      <c r="C85" s="2"/>
    </row>
    <row r="86" spans="1:3" ht="15" hidden="1" customHeight="1" outlineLevel="1" x14ac:dyDescent="0.25">
      <c r="A86" s="3">
        <v>5206</v>
      </c>
      <c r="B86" s="2" t="s">
        <v>153</v>
      </c>
      <c r="C86" s="2"/>
    </row>
    <row r="87" spans="1:3" ht="15" hidden="1" customHeight="1" outlineLevel="1" x14ac:dyDescent="0.25">
      <c r="A87" s="3">
        <v>5207</v>
      </c>
      <c r="B87" s="2" t="s">
        <v>154</v>
      </c>
      <c r="C87" s="2"/>
    </row>
    <row r="88" spans="1:3" ht="15" hidden="1" customHeight="1" outlineLevel="1" x14ac:dyDescent="0.25">
      <c r="A88" s="3">
        <v>5208</v>
      </c>
      <c r="B88" s="2" t="s">
        <v>155</v>
      </c>
      <c r="C88" s="2"/>
    </row>
    <row r="89" spans="1:3" ht="15" hidden="1" customHeight="1" outlineLevel="1" x14ac:dyDescent="0.25">
      <c r="A89" s="3">
        <v>5209</v>
      </c>
      <c r="B89" s="2" t="s">
        <v>82</v>
      </c>
      <c r="C89" s="2"/>
    </row>
    <row r="90" spans="1:3" ht="15" hidden="1" customHeight="1" outlineLevel="1" x14ac:dyDescent="0.25">
      <c r="A90" s="3">
        <v>5210</v>
      </c>
      <c r="B90" s="2" t="s">
        <v>83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156</v>
      </c>
      <c r="C92" s="2"/>
    </row>
    <row r="93" spans="1:3" ht="15" hidden="1" customHeight="1" outlineLevel="1" x14ac:dyDescent="0.25">
      <c r="A93" s="3">
        <v>5299</v>
      </c>
      <c r="B93" s="2" t="s">
        <v>157</v>
      </c>
      <c r="C93" s="2"/>
    </row>
    <row r="94" spans="1:3" ht="15" hidden="1" customHeight="1" outlineLevel="1" x14ac:dyDescent="0.25">
      <c r="A94" s="3">
        <v>5301</v>
      </c>
      <c r="B94" s="2" t="s">
        <v>84</v>
      </c>
      <c r="C94" s="2">
        <v>1000</v>
      </c>
    </row>
    <row r="95" spans="1:3" ht="13.5" hidden="1" customHeight="1" outlineLevel="1" x14ac:dyDescent="0.25">
      <c r="A95" s="3">
        <v>5302</v>
      </c>
      <c r="B95" s="2" t="s">
        <v>24</v>
      </c>
      <c r="C95" s="2">
        <v>40000</v>
      </c>
    </row>
    <row r="96" spans="1:3" ht="13.5" hidden="1" customHeight="1" outlineLevel="1" x14ac:dyDescent="0.25">
      <c r="A96" s="3">
        <v>5399</v>
      </c>
      <c r="B96" s="2" t="s">
        <v>158</v>
      </c>
      <c r="C96" s="2"/>
    </row>
    <row r="97" spans="1:3" collapsed="1" x14ac:dyDescent="0.25">
      <c r="A97" s="18" t="s">
        <v>159</v>
      </c>
      <c r="B97" s="23"/>
      <c r="C97" s="20">
        <f>SUM(C98:C113)</f>
        <v>151600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150000</v>
      </c>
    </row>
    <row r="99" spans="1:3" ht="15" hidden="1" customHeight="1" outlineLevel="1" x14ac:dyDescent="0.25">
      <c r="A99" s="3">
        <v>6002</v>
      </c>
      <c r="B99" s="1" t="s">
        <v>160</v>
      </c>
      <c r="C99" s="2"/>
    </row>
    <row r="100" spans="1:3" ht="15" hidden="1" customHeight="1" outlineLevel="1" x14ac:dyDescent="0.25">
      <c r="A100" s="3">
        <v>6003</v>
      </c>
      <c r="B100" s="1" t="s">
        <v>161</v>
      </c>
      <c r="C100" s="2"/>
    </row>
    <row r="101" spans="1:3" ht="15" hidden="1" customHeight="1" outlineLevel="1" x14ac:dyDescent="0.25">
      <c r="A101" s="3">
        <v>6004</v>
      </c>
      <c r="B101" s="1" t="s">
        <v>162</v>
      </c>
      <c r="C101" s="2"/>
    </row>
    <row r="102" spans="1:3" ht="15" hidden="1" customHeight="1" outlineLevel="1" x14ac:dyDescent="0.25">
      <c r="A102" s="3">
        <v>6005</v>
      </c>
      <c r="B102" s="1" t="s">
        <v>163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300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300</v>
      </c>
    </row>
    <row r="105" spans="1:3" hidden="1" outlineLevel="1" x14ac:dyDescent="0.25">
      <c r="A105" s="3">
        <v>6008</v>
      </c>
      <c r="B105" s="1" t="s">
        <v>85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500</v>
      </c>
    </row>
    <row r="107" spans="1:3" hidden="1" outlineLevel="1" x14ac:dyDescent="0.25">
      <c r="A107" s="3">
        <v>6010</v>
      </c>
      <c r="B107" s="1" t="s">
        <v>164</v>
      </c>
      <c r="C107" s="2"/>
    </row>
    <row r="108" spans="1:3" hidden="1" outlineLevel="1" x14ac:dyDescent="0.25">
      <c r="A108" s="3">
        <v>6011</v>
      </c>
      <c r="B108" s="1" t="s">
        <v>165</v>
      </c>
      <c r="C108" s="2"/>
    </row>
    <row r="109" spans="1:3" hidden="1" outlineLevel="1" x14ac:dyDescent="0.25">
      <c r="A109" s="3">
        <v>6099</v>
      </c>
      <c r="B109" s="1" t="s">
        <v>166</v>
      </c>
      <c r="C109" s="2"/>
    </row>
    <row r="110" spans="1:3" hidden="1" outlineLevel="1" x14ac:dyDescent="0.25">
      <c r="A110" s="3">
        <v>6099</v>
      </c>
      <c r="B110" s="1" t="s">
        <v>167</v>
      </c>
      <c r="C110" s="2"/>
    </row>
    <row r="111" spans="1:3" hidden="1" outlineLevel="1" x14ac:dyDescent="0.25">
      <c r="A111" s="3">
        <v>6099</v>
      </c>
      <c r="B111" s="1" t="s">
        <v>168</v>
      </c>
      <c r="C111" s="2"/>
    </row>
    <row r="112" spans="1:3" hidden="1" outlineLevel="1" x14ac:dyDescent="0.25">
      <c r="A112" s="3">
        <v>6099</v>
      </c>
      <c r="B112" s="1" t="s">
        <v>169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500</v>
      </c>
    </row>
    <row r="114" spans="1:3" collapsed="1" x14ac:dyDescent="0.25">
      <c r="A114" s="66" t="s">
        <v>53</v>
      </c>
      <c r="B114" s="67"/>
      <c r="C114" s="25">
        <f>C115+C129+C140</f>
        <v>1561742.142</v>
      </c>
    </row>
    <row r="115" spans="1:3" x14ac:dyDescent="0.25">
      <c r="A115" s="63" t="s">
        <v>556</v>
      </c>
      <c r="B115" s="64"/>
      <c r="C115" s="22">
        <f>C116+C123</f>
        <v>1137671.142</v>
      </c>
    </row>
    <row r="116" spans="1:3" ht="15" customHeight="1" x14ac:dyDescent="0.25">
      <c r="A116" s="60" t="s">
        <v>170</v>
      </c>
      <c r="B116" s="61"/>
      <c r="C116" s="20">
        <f>SUM(C117:C122)</f>
        <v>509901</v>
      </c>
    </row>
    <row r="117" spans="1:3" ht="15" hidden="1" customHeight="1" outlineLevel="1" x14ac:dyDescent="0.25">
      <c r="A117" s="3">
        <v>7001</v>
      </c>
      <c r="B117" s="1" t="s">
        <v>171</v>
      </c>
      <c r="C117" s="2">
        <v>172901</v>
      </c>
    </row>
    <row r="118" spans="1:3" ht="15" hidden="1" customHeight="1" outlineLevel="1" x14ac:dyDescent="0.25">
      <c r="A118" s="3">
        <v>7001</v>
      </c>
      <c r="B118" s="1" t="s">
        <v>172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173</v>
      </c>
      <c r="C119" s="2">
        <v>297000</v>
      </c>
    </row>
    <row r="120" spans="1:3" ht="15" hidden="1" customHeight="1" outlineLevel="1" x14ac:dyDescent="0.25">
      <c r="A120" s="3">
        <v>7001</v>
      </c>
      <c r="B120" s="1" t="s">
        <v>174</v>
      </c>
      <c r="C120" s="2">
        <v>40000</v>
      </c>
    </row>
    <row r="121" spans="1:3" ht="15" hidden="1" customHeight="1" outlineLevel="1" x14ac:dyDescent="0.25">
      <c r="A121" s="3">
        <v>7002</v>
      </c>
      <c r="B121" s="1" t="s">
        <v>175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176</v>
      </c>
      <c r="C122" s="2">
        <v>0</v>
      </c>
    </row>
    <row r="123" spans="1:3" collapsed="1" x14ac:dyDescent="0.25">
      <c r="A123" s="60" t="s">
        <v>177</v>
      </c>
      <c r="B123" s="61"/>
      <c r="C123" s="20">
        <f>SUM(C124:C128)</f>
        <v>627770.14199999999</v>
      </c>
    </row>
    <row r="124" spans="1:3" ht="15" hidden="1" customHeight="1" outlineLevel="1" x14ac:dyDescent="0.25">
      <c r="A124" s="3">
        <v>8001</v>
      </c>
      <c r="B124" s="1" t="s">
        <v>178</v>
      </c>
      <c r="C124" s="2">
        <v>627770.14199999999</v>
      </c>
    </row>
    <row r="125" spans="1:3" ht="15" hidden="1" customHeight="1" outlineLevel="1" x14ac:dyDescent="0.25">
      <c r="A125" s="3">
        <v>8002</v>
      </c>
      <c r="B125" s="1" t="s">
        <v>179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180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181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182</v>
      </c>
      <c r="C128" s="2">
        <v>0</v>
      </c>
    </row>
    <row r="129" spans="1:3" collapsed="1" x14ac:dyDescent="0.25">
      <c r="A129" s="63" t="s">
        <v>557</v>
      </c>
      <c r="B129" s="64"/>
      <c r="C129" s="22">
        <f>C130+C134+C137</f>
        <v>424071</v>
      </c>
    </row>
    <row r="130" spans="1:3" x14ac:dyDescent="0.25">
      <c r="A130" s="60" t="s">
        <v>183</v>
      </c>
      <c r="B130" s="61"/>
      <c r="C130" s="20">
        <f>SUM(C131:C133)</f>
        <v>424071</v>
      </c>
    </row>
    <row r="131" spans="1:3" ht="15" hidden="1" customHeight="1" outlineLevel="1" x14ac:dyDescent="0.25">
      <c r="A131" s="3">
        <v>9001</v>
      </c>
      <c r="B131" s="1" t="s">
        <v>184</v>
      </c>
      <c r="C131" s="2">
        <v>424071</v>
      </c>
    </row>
    <row r="132" spans="1:3" ht="15" hidden="1" customHeight="1" outlineLevel="1" x14ac:dyDescent="0.25">
      <c r="A132" s="3">
        <v>9002</v>
      </c>
      <c r="B132" s="1" t="s">
        <v>185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186</v>
      </c>
      <c r="C133" s="2">
        <v>0</v>
      </c>
    </row>
    <row r="134" spans="1:3" collapsed="1" x14ac:dyDescent="0.25">
      <c r="A134" s="60" t="s">
        <v>187</v>
      </c>
      <c r="B134" s="61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188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190</v>
      </c>
      <c r="C136" s="2">
        <v>0</v>
      </c>
    </row>
    <row r="137" spans="1:3" collapsed="1" x14ac:dyDescent="0.25">
      <c r="A137" s="60" t="s">
        <v>189</v>
      </c>
      <c r="B137" s="61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188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190</v>
      </c>
      <c r="C139" s="2">
        <v>0</v>
      </c>
    </row>
    <row r="140" spans="1:3" collapsed="1" x14ac:dyDescent="0.25">
      <c r="A140" s="63" t="s">
        <v>558</v>
      </c>
      <c r="B140" s="64"/>
      <c r="C140" s="26">
        <f>C141</f>
        <v>0</v>
      </c>
    </row>
    <row r="141" spans="1:3" x14ac:dyDescent="0.25">
      <c r="A141" s="60" t="s">
        <v>191</v>
      </c>
      <c r="B141" s="61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2" t="s">
        <v>56</v>
      </c>
      <c r="B146" s="62"/>
      <c r="C146" s="62"/>
    </row>
    <row r="147" spans="1:3" x14ac:dyDescent="0.25">
      <c r="A147" s="54" t="s">
        <v>52</v>
      </c>
      <c r="B147" s="55"/>
      <c r="C147" s="36">
        <f>C148+C440</f>
        <v>586000</v>
      </c>
    </row>
    <row r="148" spans="1:3" x14ac:dyDescent="0.25">
      <c r="A148" s="48" t="s">
        <v>240</v>
      </c>
      <c r="B148" s="49"/>
      <c r="C148" s="35">
        <f>C149+C229+C373+C437</f>
        <v>561000</v>
      </c>
    </row>
    <row r="149" spans="1:3" x14ac:dyDescent="0.25">
      <c r="A149" s="50" t="s">
        <v>241</v>
      </c>
      <c r="B149" s="51"/>
      <c r="C149" s="32">
        <f>C150+C153+C204</f>
        <v>295875</v>
      </c>
    </row>
    <row r="150" spans="1:3" hidden="1" outlineLevel="1" x14ac:dyDescent="0.25">
      <c r="A150" s="52" t="s">
        <v>242</v>
      </c>
      <c r="B150" s="53"/>
      <c r="C150" s="31">
        <f>SUM(C151:C152)</f>
        <v>3456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>
        <v>2496</v>
      </c>
    </row>
    <row r="153" spans="1:3" hidden="1" outlineLevel="1" x14ac:dyDescent="0.25">
      <c r="A153" s="52" t="s">
        <v>243</v>
      </c>
      <c r="B153" s="53"/>
      <c r="C153" s="31">
        <f>C154+C155+C179+C186+C188+C192+C195+C198+C203</f>
        <v>280209</v>
      </c>
    </row>
    <row r="154" spans="1:3" hidden="1" outlineLevel="2" x14ac:dyDescent="0.25">
      <c r="A154" s="6">
        <v>1101</v>
      </c>
      <c r="B154" s="4" t="s">
        <v>33</v>
      </c>
      <c r="C154" s="5">
        <v>158797.81599999999</v>
      </c>
    </row>
    <row r="155" spans="1:3" hidden="1" outlineLevel="2" x14ac:dyDescent="0.25">
      <c r="A155" s="6">
        <v>1101</v>
      </c>
      <c r="B155" s="4" t="s">
        <v>34</v>
      </c>
      <c r="C155" s="5">
        <v>74050.2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x14ac:dyDescent="0.25">
      <c r="A179" s="6">
        <v>1101</v>
      </c>
      <c r="B179" s="4" t="s">
        <v>35</v>
      </c>
      <c r="C179" s="5">
        <v>4550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collapsed="1" x14ac:dyDescent="0.25">
      <c r="A186" s="6">
        <v>1101</v>
      </c>
      <c r="B186" s="4" t="s">
        <v>221</v>
      </c>
      <c r="C186" s="5">
        <v>300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collapsed="1" x14ac:dyDescent="0.25">
      <c r="A188" s="6">
        <v>1101</v>
      </c>
      <c r="B188" s="4" t="s">
        <v>36</v>
      </c>
      <c r="C188" s="5">
        <v>10550.044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collapsed="1" x14ac:dyDescent="0.25">
      <c r="A192" s="6">
        <v>1101</v>
      </c>
      <c r="B192" s="4" t="s">
        <v>225</v>
      </c>
      <c r="C192" s="5">
        <v>1240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collapsed="1" x14ac:dyDescent="0.25">
      <c r="A195" s="6">
        <v>1101</v>
      </c>
      <c r="B195" s="4" t="s">
        <v>37</v>
      </c>
      <c r="C195" s="5">
        <v>1756.548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collapsed="1" x14ac:dyDescent="0.25">
      <c r="A198" s="6">
        <v>1101</v>
      </c>
      <c r="B198" s="4" t="s">
        <v>38</v>
      </c>
      <c r="C198" s="5">
        <v>28964.392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collapsed="1" x14ac:dyDescent="0.25">
      <c r="A203" s="6">
        <v>1101</v>
      </c>
      <c r="B203" s="4" t="s">
        <v>87</v>
      </c>
      <c r="C203" s="5"/>
    </row>
    <row r="204" spans="1:3" hidden="1" outlineLevel="1" x14ac:dyDescent="0.25">
      <c r="A204" s="52" t="s">
        <v>560</v>
      </c>
      <c r="B204" s="53"/>
      <c r="C204" s="31">
        <f>C205+C215+C221+C226+C227+C228+C218</f>
        <v>12210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12210</v>
      </c>
    </row>
    <row r="206" spans="1:3" hidden="1" outlineLevel="3" x14ac:dyDescent="0.25">
      <c r="A206" s="28"/>
      <c r="B206" s="27" t="s">
        <v>234</v>
      </c>
      <c r="C206" s="29">
        <v>12210</v>
      </c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hidden="1" outlineLevel="2" collapsed="1" x14ac:dyDescent="0.25">
      <c r="A215" s="6">
        <v>1102</v>
      </c>
      <c r="B215" s="4" t="s">
        <v>237</v>
      </c>
      <c r="C215" s="5">
        <f>SUM(C216:C217)</f>
        <v>0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hidden="1" outlineLevel="2" collapsed="1" x14ac:dyDescent="0.25">
      <c r="A218" s="6">
        <v>1102</v>
      </c>
      <c r="B218" s="4" t="s">
        <v>37</v>
      </c>
      <c r="C218" s="5"/>
    </row>
    <row r="219" spans="1:3" hidden="1" outlineLevel="3" x14ac:dyDescent="0.25">
      <c r="A219" s="28"/>
      <c r="B219" s="27" t="s">
        <v>228</v>
      </c>
      <c r="C219" s="29"/>
    </row>
    <row r="220" spans="1:3" hidden="1" outlineLevel="3" x14ac:dyDescent="0.25">
      <c r="A220" s="28"/>
      <c r="B220" s="27" t="s">
        <v>229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hidden="1" outlineLevel="2" collapsed="1" x14ac:dyDescent="0.25">
      <c r="A226" s="6">
        <v>1102</v>
      </c>
      <c r="B226" s="4" t="s">
        <v>427</v>
      </c>
      <c r="C226" s="5">
        <v>0</v>
      </c>
    </row>
    <row r="227" spans="1:3" hidden="1" outlineLevel="2" x14ac:dyDescent="0.25">
      <c r="A227" s="6">
        <v>1102</v>
      </c>
      <c r="B227" s="4" t="s">
        <v>426</v>
      </c>
      <c r="C227" s="5">
        <v>0</v>
      </c>
    </row>
    <row r="228" spans="1:3" hidden="1" outlineLevel="2" x14ac:dyDescent="0.25">
      <c r="A228" s="6">
        <v>1102</v>
      </c>
      <c r="B228" s="4" t="s">
        <v>428</v>
      </c>
      <c r="C228" s="5">
        <v>0</v>
      </c>
    </row>
    <row r="229" spans="1:3" collapsed="1" x14ac:dyDescent="0.25">
      <c r="A229" s="50" t="s">
        <v>244</v>
      </c>
      <c r="B229" s="51"/>
      <c r="C229" s="32">
        <f>C230+C334+C372</f>
        <v>234030</v>
      </c>
    </row>
    <row r="230" spans="1:3" hidden="1" outlineLevel="1" x14ac:dyDescent="0.25">
      <c r="A230" s="52" t="s">
        <v>245</v>
      </c>
      <c r="B230" s="53"/>
      <c r="C230" s="31">
        <f>C231+C232+C233+C234+C237+C238+C243+C246+C247+C252+C257+C258+C261+C262+C263+C266+C267+C268+C272+C278+C281+C282+C285+C288+C289+C294+C297+C298+C299+C302+C305+C306+C309+C310+C311+C312+C319+C333</f>
        <v>207530</v>
      </c>
    </row>
    <row r="231" spans="1:3" hidden="1" outlineLevel="2" x14ac:dyDescent="0.25">
      <c r="A231" s="6">
        <v>2201</v>
      </c>
      <c r="B231" s="33" t="s">
        <v>246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4000</v>
      </c>
    </row>
    <row r="233" spans="1:3" hidden="1" outlineLevel="2" x14ac:dyDescent="0.25">
      <c r="A233" s="6">
        <v>2201</v>
      </c>
      <c r="B233" s="4" t="s">
        <v>40</v>
      </c>
      <c r="C233" s="5">
        <v>50000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4000</v>
      </c>
    </row>
    <row r="235" spans="1:3" hidden="1" outlineLevel="3" x14ac:dyDescent="0.25">
      <c r="A235" s="28"/>
      <c r="B235" s="27" t="s">
        <v>248</v>
      </c>
      <c r="C235" s="29">
        <v>2000</v>
      </c>
    </row>
    <row r="236" spans="1:3" hidden="1" outlineLevel="3" x14ac:dyDescent="0.25">
      <c r="A236" s="28"/>
      <c r="B236" s="27" t="s">
        <v>249</v>
      </c>
      <c r="C236" s="29">
        <v>2000</v>
      </c>
    </row>
    <row r="237" spans="1:3" hidden="1" outlineLevel="2" collapsed="1" x14ac:dyDescent="0.25">
      <c r="A237" s="6">
        <v>2201</v>
      </c>
      <c r="B237" s="4" t="s">
        <v>250</v>
      </c>
      <c r="C237" s="5">
        <v>6500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26000</v>
      </c>
    </row>
    <row r="239" spans="1:3" hidden="1" outlineLevel="3" x14ac:dyDescent="0.25">
      <c r="A239" s="28"/>
      <c r="B239" s="27" t="s">
        <v>252</v>
      </c>
      <c r="C239" s="29">
        <v>25000</v>
      </c>
    </row>
    <row r="240" spans="1:3" hidden="1" outlineLevel="3" x14ac:dyDescent="0.25">
      <c r="A240" s="28"/>
      <c r="B240" s="27" t="s">
        <v>253</v>
      </c>
      <c r="C240" s="29">
        <v>1000</v>
      </c>
    </row>
    <row r="241" spans="1:3" hidden="1" outlineLevel="3" x14ac:dyDescent="0.25">
      <c r="A241" s="28"/>
      <c r="B241" s="27" t="s">
        <v>254</v>
      </c>
      <c r="C241" s="29">
        <v>0</v>
      </c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collapsed="1" x14ac:dyDescent="0.25">
      <c r="A243" s="6">
        <v>2201</v>
      </c>
      <c r="B243" s="4" t="s">
        <v>256</v>
      </c>
      <c r="C243" s="5">
        <f>SUM(C244:C245)</f>
        <v>600</v>
      </c>
    </row>
    <row r="244" spans="1:3" hidden="1" outlineLevel="3" x14ac:dyDescent="0.25">
      <c r="A244" s="28"/>
      <c r="B244" s="27" t="s">
        <v>41</v>
      </c>
      <c r="C244" s="29">
        <v>500</v>
      </c>
    </row>
    <row r="245" spans="1:3" hidden="1" outlineLevel="3" x14ac:dyDescent="0.25">
      <c r="A245" s="28"/>
      <c r="B245" s="27" t="s">
        <v>257</v>
      </c>
      <c r="C245" s="29">
        <v>100</v>
      </c>
    </row>
    <row r="246" spans="1:3" hidden="1" outlineLevel="2" collapsed="1" x14ac:dyDescent="0.25">
      <c r="A246" s="6">
        <v>2201</v>
      </c>
      <c r="B246" s="4" t="s">
        <v>258</v>
      </c>
      <c r="C246" s="5">
        <v>3000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3500</v>
      </c>
    </row>
    <row r="248" spans="1:3" hidden="1" outlineLevel="3" x14ac:dyDescent="0.25">
      <c r="A248" s="28"/>
      <c r="B248" s="27" t="s">
        <v>260</v>
      </c>
      <c r="C248" s="29">
        <v>2500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>
        <v>500</v>
      </c>
    </row>
    <row r="251" spans="1:3" hidden="1" outlineLevel="3" x14ac:dyDescent="0.25">
      <c r="A251" s="28"/>
      <c r="B251" s="27" t="s">
        <v>263</v>
      </c>
      <c r="C251" s="29">
        <v>500</v>
      </c>
    </row>
    <row r="252" spans="1:3" hidden="1" outlineLevel="2" collapsed="1" x14ac:dyDescent="0.25">
      <c r="A252" s="6">
        <v>2201</v>
      </c>
      <c r="B252" s="4" t="s">
        <v>264</v>
      </c>
      <c r="C252" s="5">
        <f>SUM(C253:C256)</f>
        <v>17500</v>
      </c>
    </row>
    <row r="253" spans="1:3" hidden="1" outlineLevel="3" x14ac:dyDescent="0.25">
      <c r="A253" s="28"/>
      <c r="B253" s="27" t="s">
        <v>265</v>
      </c>
      <c r="C253" s="29">
        <v>3000</v>
      </c>
    </row>
    <row r="254" spans="1:3" hidden="1" outlineLevel="3" x14ac:dyDescent="0.25">
      <c r="A254" s="28"/>
      <c r="B254" s="27" t="s">
        <v>266</v>
      </c>
      <c r="C254" s="29">
        <v>13000</v>
      </c>
    </row>
    <row r="255" spans="1:3" hidden="1" outlineLevel="3" x14ac:dyDescent="0.25">
      <c r="A255" s="28"/>
      <c r="B255" s="27" t="s">
        <v>267</v>
      </c>
      <c r="C255" s="29">
        <v>1500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collapsed="1" x14ac:dyDescent="0.25">
      <c r="A257" s="6">
        <v>2201</v>
      </c>
      <c r="B257" s="4" t="s">
        <v>42</v>
      </c>
      <c r="C257" s="5">
        <v>1000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1500</v>
      </c>
    </row>
    <row r="262" spans="1:3" hidden="1" outlineLevel="2" x14ac:dyDescent="0.25">
      <c r="A262" s="6">
        <v>2201</v>
      </c>
      <c r="B262" s="4" t="s">
        <v>44</v>
      </c>
      <c r="C262" s="5">
        <v>4500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1000</v>
      </c>
    </row>
    <row r="264" spans="1:3" hidden="1" outlineLevel="3" x14ac:dyDescent="0.25">
      <c r="A264" s="28"/>
      <c r="B264" s="27" t="s">
        <v>273</v>
      </c>
      <c r="C264" s="29">
        <v>1000</v>
      </c>
    </row>
    <row r="265" spans="1:3" hidden="1" outlineLevel="3" x14ac:dyDescent="0.25">
      <c r="A265" s="28"/>
      <c r="B265" s="27" t="s">
        <v>274</v>
      </c>
      <c r="C265" s="29">
        <v>0</v>
      </c>
    </row>
    <row r="266" spans="1:3" hidden="1" outlineLevel="2" collapsed="1" x14ac:dyDescent="0.25">
      <c r="A266" s="6">
        <v>2201</v>
      </c>
      <c r="B266" s="4" t="s">
        <v>275</v>
      </c>
      <c r="C266" s="5">
        <v>200</v>
      </c>
    </row>
    <row r="267" spans="1:3" hidden="1" outlineLevel="2" collapsed="1" x14ac:dyDescent="0.25">
      <c r="A267" s="6">
        <v>2201</v>
      </c>
      <c r="B267" s="4" t="s">
        <v>276</v>
      </c>
      <c r="C267" s="5">
        <v>1500</v>
      </c>
    </row>
    <row r="268" spans="1:3" hidden="1" outlineLevel="2" x14ac:dyDescent="0.25">
      <c r="A268" s="6">
        <v>2201</v>
      </c>
      <c r="B268" s="4" t="s">
        <v>277</v>
      </c>
      <c r="C268" s="5">
        <f>SUM(C269:C271)</f>
        <v>5500</v>
      </c>
    </row>
    <row r="269" spans="1:3" hidden="1" outlineLevel="3" x14ac:dyDescent="0.25">
      <c r="A269" s="28"/>
      <c r="B269" s="27" t="s">
        <v>45</v>
      </c>
      <c r="C269" s="29">
        <v>3500</v>
      </c>
    </row>
    <row r="270" spans="1:3" hidden="1" outlineLevel="3" x14ac:dyDescent="0.25">
      <c r="A270" s="28"/>
      <c r="B270" s="27" t="s">
        <v>88</v>
      </c>
      <c r="C270" s="29">
        <v>1000</v>
      </c>
    </row>
    <row r="271" spans="1:3" hidden="1" outlineLevel="3" x14ac:dyDescent="0.25">
      <c r="A271" s="28"/>
      <c r="B271" s="27" t="s">
        <v>46</v>
      </c>
      <c r="C271" s="29">
        <v>1000</v>
      </c>
    </row>
    <row r="272" spans="1:3" hidden="1" outlineLevel="2" collapsed="1" x14ac:dyDescent="0.25">
      <c r="A272" s="6">
        <v>2201</v>
      </c>
      <c r="B272" s="4" t="s">
        <v>89</v>
      </c>
      <c r="C272" s="5">
        <f>SUM(C273:C277)</f>
        <v>5100</v>
      </c>
    </row>
    <row r="273" spans="1:3" hidden="1" outlineLevel="3" x14ac:dyDescent="0.25">
      <c r="A273" s="28"/>
      <c r="B273" s="27" t="s">
        <v>278</v>
      </c>
      <c r="C273" s="29">
        <v>1700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1700</v>
      </c>
    </row>
    <row r="277" spans="1:3" hidden="1" outlineLevel="3" x14ac:dyDescent="0.25">
      <c r="A277" s="28"/>
      <c r="B277" s="27" t="s">
        <v>282</v>
      </c>
      <c r="C277" s="29">
        <v>1700</v>
      </c>
    </row>
    <row r="278" spans="1:3" hidden="1" outlineLevel="2" collapsed="1" x14ac:dyDescent="0.25">
      <c r="A278" s="6">
        <v>2201</v>
      </c>
      <c r="B278" s="4" t="s">
        <v>283</v>
      </c>
      <c r="C278" s="5">
        <f>SUM(C279:C280)</f>
        <v>2000</v>
      </c>
    </row>
    <row r="279" spans="1:3" hidden="1" outlineLevel="3" x14ac:dyDescent="0.25">
      <c r="A279" s="28"/>
      <c r="B279" s="27" t="s">
        <v>47</v>
      </c>
      <c r="C279" s="29">
        <v>2000</v>
      </c>
    </row>
    <row r="280" spans="1:3" hidden="1" outlineLevel="3" x14ac:dyDescent="0.25">
      <c r="A280" s="28"/>
      <c r="B280" s="27" t="s">
        <v>284</v>
      </c>
      <c r="C280" s="29">
        <v>0</v>
      </c>
    </row>
    <row r="281" spans="1:3" hidden="1" outlineLevel="2" collapsed="1" x14ac:dyDescent="0.25">
      <c r="A281" s="6">
        <v>2201</v>
      </c>
      <c r="B281" s="4" t="s">
        <v>285</v>
      </c>
      <c r="C281" s="5">
        <v>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7000</v>
      </c>
    </row>
    <row r="283" spans="1:3" hidden="1" outlineLevel="3" x14ac:dyDescent="0.25">
      <c r="A283" s="28"/>
      <c r="B283" s="27" t="s">
        <v>287</v>
      </c>
      <c r="C283" s="29">
        <v>0</v>
      </c>
    </row>
    <row r="284" spans="1:3" hidden="1" outlineLevel="3" x14ac:dyDescent="0.25">
      <c r="A284" s="28"/>
      <c r="B284" s="27" t="s">
        <v>288</v>
      </c>
      <c r="C284" s="29">
        <v>7000</v>
      </c>
    </row>
    <row r="285" spans="1:3" hidden="1" outlineLevel="2" collapsed="1" x14ac:dyDescent="0.25">
      <c r="A285" s="6">
        <v>2201</v>
      </c>
      <c r="B285" s="4" t="s">
        <v>90</v>
      </c>
      <c r="C285" s="5">
        <f>SUM(C286:C287)</f>
        <v>500</v>
      </c>
    </row>
    <row r="286" spans="1:3" hidden="1" outlineLevel="3" x14ac:dyDescent="0.25">
      <c r="A286" s="28"/>
      <c r="B286" s="27" t="s">
        <v>289</v>
      </c>
      <c r="C286" s="29">
        <v>250</v>
      </c>
    </row>
    <row r="287" spans="1:3" hidden="1" outlineLevel="3" x14ac:dyDescent="0.25">
      <c r="A287" s="28"/>
      <c r="B287" s="27" t="s">
        <v>290</v>
      </c>
      <c r="C287" s="29">
        <v>250</v>
      </c>
    </row>
    <row r="288" spans="1:3" hidden="1" outlineLevel="2" collapsed="1" x14ac:dyDescent="0.25">
      <c r="A288" s="6">
        <v>2201</v>
      </c>
      <c r="B288" s="4" t="s">
        <v>291</v>
      </c>
      <c r="C288" s="5">
        <v>250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500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/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500</v>
      </c>
    </row>
    <row r="294" spans="1:3" hidden="1" outlineLevel="2" collapsed="1" x14ac:dyDescent="0.25">
      <c r="A294" s="6">
        <v>2201</v>
      </c>
      <c r="B294" s="4" t="s">
        <v>296</v>
      </c>
      <c r="C294" s="5">
        <f>SUM(C295:C296)</f>
        <v>1000</v>
      </c>
    </row>
    <row r="295" spans="1:3" hidden="1" outlineLevel="3" x14ac:dyDescent="0.25">
      <c r="A295" s="28"/>
      <c r="B295" s="27" t="s">
        <v>297</v>
      </c>
      <c r="C295" s="29">
        <v>500</v>
      </c>
    </row>
    <row r="296" spans="1:3" hidden="1" outlineLevel="3" x14ac:dyDescent="0.25">
      <c r="A296" s="28"/>
      <c r="B296" s="27" t="s">
        <v>298</v>
      </c>
      <c r="C296" s="29">
        <v>500</v>
      </c>
    </row>
    <row r="297" spans="1:3" hidden="1" outlineLevel="2" collapsed="1" x14ac:dyDescent="0.25">
      <c r="A297" s="6">
        <v>2201</v>
      </c>
      <c r="B297" s="4" t="s">
        <v>299</v>
      </c>
      <c r="C297" s="5">
        <v>500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2000</v>
      </c>
    </row>
    <row r="300" spans="1:3" hidden="1" outlineLevel="3" collapsed="1" x14ac:dyDescent="0.25">
      <c r="A300" s="28"/>
      <c r="B300" s="27" t="s">
        <v>48</v>
      </c>
      <c r="C300" s="29">
        <v>1000</v>
      </c>
    </row>
    <row r="301" spans="1:3" hidden="1" outlineLevel="3" x14ac:dyDescent="0.25">
      <c r="A301" s="28"/>
      <c r="B301" s="27" t="s">
        <v>49</v>
      </c>
      <c r="C301" s="29">
        <v>1000</v>
      </c>
    </row>
    <row r="302" spans="1:3" hidden="1" outlineLevel="2" collapsed="1" x14ac:dyDescent="0.25">
      <c r="A302" s="6">
        <v>2201</v>
      </c>
      <c r="B302" s="4" t="s">
        <v>92</v>
      </c>
      <c r="C302" s="5">
        <f>SUM(C303:C304)</f>
        <v>4000</v>
      </c>
    </row>
    <row r="303" spans="1:3" hidden="1" outlineLevel="3" collapsed="1" x14ac:dyDescent="0.25">
      <c r="A303" s="28"/>
      <c r="B303" s="27" t="s">
        <v>302</v>
      </c>
      <c r="C303" s="29">
        <v>4000</v>
      </c>
    </row>
    <row r="304" spans="1:3" hidden="1" outlineLevel="3" x14ac:dyDescent="0.25">
      <c r="A304" s="28"/>
      <c r="B304" s="27" t="s">
        <v>303</v>
      </c>
      <c r="C304" s="29">
        <v>0</v>
      </c>
    </row>
    <row r="305" spans="1:3" hidden="1" outlineLevel="2" collapsed="1" x14ac:dyDescent="0.25">
      <c r="A305" s="6">
        <v>2201</v>
      </c>
      <c r="B305" s="4" t="s">
        <v>93</v>
      </c>
      <c r="C305" s="5">
        <v>1000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400</v>
      </c>
    </row>
    <row r="307" spans="1:3" hidden="1" outlineLevel="3" collapsed="1" x14ac:dyDescent="0.25">
      <c r="A307" s="28"/>
      <c r="B307" s="27" t="s">
        <v>304</v>
      </c>
      <c r="C307" s="29">
        <v>400</v>
      </c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collapsed="1" x14ac:dyDescent="0.25">
      <c r="A309" s="6">
        <v>2201</v>
      </c>
      <c r="B309" s="4" t="s">
        <v>307</v>
      </c>
      <c r="C309" s="5">
        <v>500</v>
      </c>
    </row>
    <row r="310" spans="1:3" hidden="1" outlineLevel="2" x14ac:dyDescent="0.25">
      <c r="A310" s="6">
        <v>2201</v>
      </c>
      <c r="B310" s="4" t="s">
        <v>308</v>
      </c>
      <c r="C310" s="5">
        <v>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480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/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>
        <v>180</v>
      </c>
    </row>
    <row r="318" spans="1:3" hidden="1" outlineLevel="3" x14ac:dyDescent="0.25">
      <c r="A318" s="28"/>
      <c r="B318" s="27" t="s">
        <v>315</v>
      </c>
      <c r="C318" s="29">
        <v>300</v>
      </c>
    </row>
    <row r="319" spans="1:3" hidden="1" outlineLevel="2" collapsed="1" x14ac:dyDescent="0.25">
      <c r="A319" s="6">
        <v>2201</v>
      </c>
      <c r="B319" s="4" t="s">
        <v>316</v>
      </c>
      <c r="C319" s="5">
        <f>SUM(C320:C332)</f>
        <v>51500</v>
      </c>
    </row>
    <row r="320" spans="1:3" hidden="1" outlineLevel="3" x14ac:dyDescent="0.25">
      <c r="A320" s="28"/>
      <c r="B320" s="27" t="s">
        <v>317</v>
      </c>
      <c r="C320" s="29"/>
    </row>
    <row r="321" spans="1:3" hidden="1" outlineLevel="3" x14ac:dyDescent="0.25">
      <c r="A321" s="28"/>
      <c r="B321" s="27" t="s">
        <v>318</v>
      </c>
      <c r="C321" s="29">
        <v>20000</v>
      </c>
    </row>
    <row r="322" spans="1:3" hidden="1" outlineLevel="3" x14ac:dyDescent="0.25">
      <c r="A322" s="28"/>
      <c r="B322" s="27" t="s">
        <v>319</v>
      </c>
      <c r="C322" s="29">
        <v>6000</v>
      </c>
    </row>
    <row r="323" spans="1:3" hidden="1" outlineLevel="3" x14ac:dyDescent="0.25">
      <c r="A323" s="28"/>
      <c r="B323" s="27" t="s">
        <v>320</v>
      </c>
      <c r="C323" s="29">
        <v>11000</v>
      </c>
    </row>
    <row r="324" spans="1:3" hidden="1" outlineLevel="3" x14ac:dyDescent="0.25">
      <c r="A324" s="28"/>
      <c r="B324" s="27" t="s">
        <v>321</v>
      </c>
      <c r="C324" s="29">
        <v>500</v>
      </c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2000</v>
      </c>
    </row>
    <row r="332" spans="1:3" hidden="1" outlineLevel="3" x14ac:dyDescent="0.25">
      <c r="A332" s="28"/>
      <c r="B332" s="27" t="s">
        <v>329</v>
      </c>
      <c r="C332" s="29">
        <v>12000</v>
      </c>
    </row>
    <row r="333" spans="1:3" ht="15" hidden="1" customHeight="1" outlineLevel="2" collapsed="1" x14ac:dyDescent="0.25">
      <c r="A333" s="6">
        <v>2201</v>
      </c>
      <c r="B333" s="4" t="s">
        <v>330</v>
      </c>
      <c r="C333" s="5">
        <v>500</v>
      </c>
    </row>
    <row r="334" spans="1:3" hidden="1" outlineLevel="1" collapsed="1" x14ac:dyDescent="0.25">
      <c r="A334" s="52" t="s">
        <v>331</v>
      </c>
      <c r="B334" s="53"/>
      <c r="C334" s="31">
        <f>C335+C344+C345+C349+C352+C353+C358+C364+C367+C370+C371</f>
        <v>26500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8000</v>
      </c>
    </row>
    <row r="336" spans="1:3" ht="15" hidden="1" customHeight="1" outlineLevel="3" x14ac:dyDescent="0.25">
      <c r="A336" s="27"/>
      <c r="B336" s="27" t="s">
        <v>333</v>
      </c>
      <c r="C336" s="29">
        <v>1500</v>
      </c>
    </row>
    <row r="337" spans="1:3" ht="15" hidden="1" customHeight="1" outlineLevel="3" x14ac:dyDescent="0.25">
      <c r="A337" s="27"/>
      <c r="B337" s="27" t="s">
        <v>334</v>
      </c>
      <c r="C337" s="29">
        <v>3000</v>
      </c>
    </row>
    <row r="338" spans="1:3" ht="15" hidden="1" customHeight="1" outlineLevel="3" x14ac:dyDescent="0.25">
      <c r="A338" s="27"/>
      <c r="B338" s="27" t="s">
        <v>335</v>
      </c>
      <c r="C338" s="29">
        <v>3000</v>
      </c>
    </row>
    <row r="339" spans="1:3" ht="15" hidden="1" customHeight="1" outlineLevel="3" x14ac:dyDescent="0.25">
      <c r="A339" s="27"/>
      <c r="B339" s="27" t="s">
        <v>336</v>
      </c>
      <c r="C339" s="29">
        <v>500</v>
      </c>
    </row>
    <row r="340" spans="1:3" ht="15" hidden="1" customHeight="1" outlineLevel="2" collapsed="1" x14ac:dyDescent="0.25">
      <c r="A340" s="6">
        <v>2202</v>
      </c>
      <c r="B340" s="4" t="s">
        <v>337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collapsed="1" x14ac:dyDescent="0.25">
      <c r="A344" s="6">
        <v>2202</v>
      </c>
      <c r="B344" s="4" t="s">
        <v>50</v>
      </c>
      <c r="C344" s="5">
        <v>10000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3000</v>
      </c>
    </row>
    <row r="346" spans="1:3" ht="15" hidden="1" customHeight="1" outlineLevel="3" x14ac:dyDescent="0.25">
      <c r="A346" s="27"/>
      <c r="B346" s="27" t="s">
        <v>341</v>
      </c>
      <c r="C346" s="29">
        <v>3000</v>
      </c>
    </row>
    <row r="347" spans="1:3" ht="15" hidden="1" customHeight="1" outlineLevel="3" x14ac:dyDescent="0.25">
      <c r="A347" s="27"/>
      <c r="B347" s="27" t="s">
        <v>342</v>
      </c>
      <c r="C347" s="29"/>
    </row>
    <row r="348" spans="1:3" ht="15" hidden="1" customHeight="1" outlineLevel="3" x14ac:dyDescent="0.25">
      <c r="A348" s="27"/>
      <c r="B348" s="27" t="s">
        <v>335</v>
      </c>
      <c r="C348" s="29">
        <v>0</v>
      </c>
    </row>
    <row r="349" spans="1:3" hidden="1" outlineLevel="2" collapsed="1" x14ac:dyDescent="0.25">
      <c r="A349" s="6">
        <v>2202</v>
      </c>
      <c r="B349" s="4" t="s">
        <v>96</v>
      </c>
      <c r="C349" s="5">
        <f>SUM(C350:C351)</f>
        <v>500</v>
      </c>
    </row>
    <row r="350" spans="1:3" ht="15" hidden="1" customHeight="1" outlineLevel="3" x14ac:dyDescent="0.25">
      <c r="A350" s="27"/>
      <c r="B350" s="27" t="s">
        <v>343</v>
      </c>
      <c r="C350" s="29">
        <v>500</v>
      </c>
    </row>
    <row r="351" spans="1:3" ht="15" hidden="1" customHeight="1" outlineLevel="3" x14ac:dyDescent="0.25">
      <c r="A351" s="27"/>
      <c r="B351" s="27" t="s">
        <v>344</v>
      </c>
      <c r="C351" s="29"/>
    </row>
    <row r="352" spans="1:3" hidden="1" outlineLevel="2" collapsed="1" x14ac:dyDescent="0.25">
      <c r="A352" s="6">
        <v>2202</v>
      </c>
      <c r="B352" s="4" t="s">
        <v>345</v>
      </c>
      <c r="C352" s="5">
        <v>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0</v>
      </c>
    </row>
    <row r="356" spans="1:3" ht="15" hidden="1" customHeight="1" outlineLevel="3" x14ac:dyDescent="0.25">
      <c r="A356" s="27"/>
      <c r="B356" s="27" t="s">
        <v>349</v>
      </c>
      <c r="C356" s="29">
        <v>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collapsed="1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collapsed="1" x14ac:dyDescent="0.25">
      <c r="A364" s="6">
        <v>2202</v>
      </c>
      <c r="B364" s="4" t="s">
        <v>97</v>
      </c>
      <c r="C364" s="5">
        <f>SUM(C365:C366)</f>
        <v>3000</v>
      </c>
    </row>
    <row r="365" spans="1:3" ht="15" hidden="1" customHeight="1" outlineLevel="3" x14ac:dyDescent="0.25">
      <c r="A365" s="27"/>
      <c r="B365" s="27" t="s">
        <v>357</v>
      </c>
      <c r="C365" s="29">
        <v>3000</v>
      </c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collapsed="1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collapsed="1" x14ac:dyDescent="0.25">
      <c r="A370" s="6">
        <v>2202</v>
      </c>
      <c r="B370" s="4" t="s">
        <v>360</v>
      </c>
      <c r="C370" s="5">
        <v>2000</v>
      </c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hidden="1" outlineLevel="1" collapsed="1" x14ac:dyDescent="0.25">
      <c r="A372" s="52" t="s">
        <v>362</v>
      </c>
      <c r="B372" s="53"/>
      <c r="C372" s="31">
        <v>0</v>
      </c>
    </row>
    <row r="373" spans="1:3" collapsed="1" x14ac:dyDescent="0.25">
      <c r="A373" s="58" t="s">
        <v>363</v>
      </c>
      <c r="B373" s="59"/>
      <c r="C373" s="34">
        <f>C374+C394+C399+C412+C418+C428</f>
        <v>31095</v>
      </c>
    </row>
    <row r="374" spans="1:3" hidden="1" outlineLevel="1" x14ac:dyDescent="0.25">
      <c r="A374" s="52" t="s">
        <v>364</v>
      </c>
      <c r="B374" s="53"/>
      <c r="C374" s="31">
        <f>C375+C376+C380+C381+C384+C387+C390+C391+C392+C393</f>
        <v>17900</v>
      </c>
    </row>
    <row r="375" spans="1:3" hidden="1" outlineLevel="2" x14ac:dyDescent="0.25">
      <c r="A375" s="6">
        <v>3302</v>
      </c>
      <c r="B375" s="4" t="s">
        <v>365</v>
      </c>
      <c r="C375" s="5">
        <v>5000</v>
      </c>
    </row>
    <row r="376" spans="1:3" hidden="1" outlineLevel="2" x14ac:dyDescent="0.25">
      <c r="A376" s="6">
        <v>3302</v>
      </c>
      <c r="B376" s="4" t="s">
        <v>366</v>
      </c>
      <c r="C376" s="5">
        <f>SUM(C377:C379)</f>
        <v>6700</v>
      </c>
    </row>
    <row r="377" spans="1:3" ht="15" hidden="1" customHeight="1" outlineLevel="3" x14ac:dyDescent="0.25">
      <c r="A377" s="27"/>
      <c r="B377" s="27" t="s">
        <v>367</v>
      </c>
      <c r="C377" s="29">
        <v>4700</v>
      </c>
    </row>
    <row r="378" spans="1:3" ht="15" hidden="1" customHeight="1" outlineLevel="3" x14ac:dyDescent="0.25">
      <c r="A378" s="27"/>
      <c r="B378" s="27" t="s">
        <v>368</v>
      </c>
      <c r="C378" s="29">
        <v>2000</v>
      </c>
    </row>
    <row r="379" spans="1:3" ht="15" hidden="1" customHeight="1" outlineLevel="3" x14ac:dyDescent="0.25">
      <c r="A379" s="27"/>
      <c r="B379" s="27" t="s">
        <v>369</v>
      </c>
      <c r="C379" s="29">
        <v>0</v>
      </c>
    </row>
    <row r="380" spans="1:3" hidden="1" outlineLevel="2" collapsed="1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500</v>
      </c>
    </row>
    <row r="382" spans="1:3" ht="15" hidden="1" customHeight="1" outlineLevel="3" x14ac:dyDescent="0.25">
      <c r="A382" s="27"/>
      <c r="B382" s="27" t="s">
        <v>372</v>
      </c>
      <c r="C382" s="29">
        <v>500</v>
      </c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collapsed="1" x14ac:dyDescent="0.25">
      <c r="A384" s="6">
        <v>3302</v>
      </c>
      <c r="B384" s="4" t="s">
        <v>374</v>
      </c>
      <c r="C384" s="5">
        <f>SUM(C385:C386)</f>
        <v>700</v>
      </c>
    </row>
    <row r="385" spans="1:6" ht="15" hidden="1" customHeight="1" outlineLevel="3" x14ac:dyDescent="0.25">
      <c r="A385" s="27"/>
      <c r="B385" s="27" t="s">
        <v>375</v>
      </c>
      <c r="C385" s="29">
        <v>500</v>
      </c>
    </row>
    <row r="386" spans="1:6" ht="15" hidden="1" customHeight="1" outlineLevel="3" x14ac:dyDescent="0.25">
      <c r="A386" s="27"/>
      <c r="B386" s="27" t="s">
        <v>376</v>
      </c>
      <c r="C386" s="29">
        <v>200</v>
      </c>
    </row>
    <row r="387" spans="1:6" hidden="1" outlineLevel="2" collapsed="1" x14ac:dyDescent="0.25">
      <c r="A387" s="6">
        <v>3302</v>
      </c>
      <c r="B387" s="4" t="s">
        <v>377</v>
      </c>
      <c r="C387" s="5">
        <f>SUM(C388:C389)</f>
        <v>2000</v>
      </c>
    </row>
    <row r="388" spans="1:6" ht="15" hidden="1" customHeight="1" outlineLevel="3" x14ac:dyDescent="0.25">
      <c r="A388" s="27"/>
      <c r="B388" s="27" t="s">
        <v>378</v>
      </c>
      <c r="C388" s="29">
        <v>1500</v>
      </c>
    </row>
    <row r="389" spans="1:6" ht="15" hidden="1" customHeight="1" outlineLevel="3" x14ac:dyDescent="0.25">
      <c r="A389" s="27"/>
      <c r="B389" s="27" t="s">
        <v>379</v>
      </c>
      <c r="C389" s="29">
        <v>500</v>
      </c>
    </row>
    <row r="390" spans="1:6" hidden="1" outlineLevel="2" collapsed="1" x14ac:dyDescent="0.25">
      <c r="A390" s="6">
        <v>3302</v>
      </c>
      <c r="B390" s="4" t="s">
        <v>380</v>
      </c>
      <c r="C390" s="5"/>
    </row>
    <row r="391" spans="1:6" hidden="1" outlineLevel="2" x14ac:dyDescent="0.25">
      <c r="A391" s="6">
        <v>3302</v>
      </c>
      <c r="B391" s="4" t="s">
        <v>381</v>
      </c>
      <c r="C391" s="5"/>
    </row>
    <row r="392" spans="1:6" hidden="1" outlineLevel="2" x14ac:dyDescent="0.25">
      <c r="A392" s="6">
        <v>3302</v>
      </c>
      <c r="B392" s="4" t="s">
        <v>382</v>
      </c>
      <c r="C392" s="5">
        <v>3000</v>
      </c>
    </row>
    <row r="393" spans="1:6" hidden="1" outlineLevel="2" x14ac:dyDescent="0.25">
      <c r="A393" s="6">
        <v>3302</v>
      </c>
      <c r="B393" s="4" t="s">
        <v>383</v>
      </c>
      <c r="C393" s="5">
        <v>0</v>
      </c>
    </row>
    <row r="394" spans="1:6" hidden="1" outlineLevel="1" collapsed="1" x14ac:dyDescent="0.25">
      <c r="A394" s="52" t="s">
        <v>384</v>
      </c>
      <c r="B394" s="53"/>
      <c r="C394" s="31">
        <f>SUM(C395:C398)</f>
        <v>2100</v>
      </c>
    </row>
    <row r="395" spans="1:6" hidden="1" outlineLevel="2" collapsed="1" x14ac:dyDescent="0.25">
      <c r="A395" s="6">
        <v>3303</v>
      </c>
      <c r="B395" s="4" t="s">
        <v>385</v>
      </c>
      <c r="C395" s="5">
        <v>1500</v>
      </c>
    </row>
    <row r="396" spans="1:6" hidden="1" outlineLevel="2" x14ac:dyDescent="0.25">
      <c r="A396" s="6">
        <v>3303</v>
      </c>
      <c r="B396" s="4" t="s">
        <v>386</v>
      </c>
      <c r="C396" s="5">
        <v>300</v>
      </c>
    </row>
    <row r="397" spans="1:6" hidden="1" outlineLevel="2" x14ac:dyDescent="0.25">
      <c r="A397" s="6">
        <v>3303</v>
      </c>
      <c r="B397" s="4" t="s">
        <v>387</v>
      </c>
      <c r="C397" s="5">
        <v>300</v>
      </c>
    </row>
    <row r="398" spans="1:6" hidden="1" outlineLevel="2" x14ac:dyDescent="0.25">
      <c r="A398" s="6">
        <v>3303</v>
      </c>
      <c r="B398" s="4" t="s">
        <v>383</v>
      </c>
      <c r="C398" s="5">
        <v>0</v>
      </c>
    </row>
    <row r="399" spans="1:6" hidden="1" outlineLevel="1" collapsed="1" x14ac:dyDescent="0.25">
      <c r="A399" s="52" t="s">
        <v>388</v>
      </c>
      <c r="B399" s="53"/>
      <c r="C399" s="31">
        <f>C400+C401+C402+C403+C407+C408+C409+C410+C411</f>
        <v>10500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500</v>
      </c>
    </row>
    <row r="404" spans="1:3" ht="15" hidden="1" customHeight="1" outlineLevel="3" x14ac:dyDescent="0.25">
      <c r="A404" s="28"/>
      <c r="B404" s="27" t="s">
        <v>393</v>
      </c>
      <c r="C404" s="29">
        <v>500</v>
      </c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collapsed="1" x14ac:dyDescent="0.25">
      <c r="A407" s="6">
        <v>3305</v>
      </c>
      <c r="B407" s="4" t="s">
        <v>396</v>
      </c>
      <c r="C407" s="5">
        <v>3000</v>
      </c>
    </row>
    <row r="408" spans="1:3" hidden="1" outlineLevel="2" x14ac:dyDescent="0.25">
      <c r="A408" s="6">
        <v>3305</v>
      </c>
      <c r="B408" s="4" t="s">
        <v>397</v>
      </c>
      <c r="C408" s="5">
        <v>500</v>
      </c>
    </row>
    <row r="409" spans="1:3" hidden="1" outlineLevel="2" x14ac:dyDescent="0.25">
      <c r="A409" s="6">
        <v>3305</v>
      </c>
      <c r="B409" s="4" t="s">
        <v>398</v>
      </c>
      <c r="C409" s="5">
        <v>500</v>
      </c>
    </row>
    <row r="410" spans="1:3" hidden="1" outlineLevel="2" x14ac:dyDescent="0.25">
      <c r="A410" s="6">
        <v>3305</v>
      </c>
      <c r="B410" s="4" t="s">
        <v>399</v>
      </c>
      <c r="C410" s="5">
        <v>5000</v>
      </c>
    </row>
    <row r="411" spans="1:3" hidden="1" outlineLevel="2" x14ac:dyDescent="0.25">
      <c r="A411" s="6">
        <v>3305</v>
      </c>
      <c r="B411" s="4" t="s">
        <v>383</v>
      </c>
      <c r="C411" s="5">
        <v>1000</v>
      </c>
    </row>
    <row r="412" spans="1:3" hidden="1" outlineLevel="1" collapsed="1" x14ac:dyDescent="0.25">
      <c r="A412" s="52" t="s">
        <v>400</v>
      </c>
      <c r="B412" s="53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401</v>
      </c>
      <c r="C413" s="5">
        <v>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hidden="1" outlineLevel="1" collapsed="1" x14ac:dyDescent="0.25">
      <c r="A418" s="52" t="s">
        <v>406</v>
      </c>
      <c r="B418" s="53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collapsed="1" x14ac:dyDescent="0.25">
      <c r="A421" s="6">
        <v>3307</v>
      </c>
      <c r="B421" s="4" t="s">
        <v>392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409</v>
      </c>
      <c r="C422" s="29">
        <v>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collapsed="1" x14ac:dyDescent="0.25">
      <c r="A427" s="6">
        <v>3307</v>
      </c>
      <c r="B427" s="4" t="s">
        <v>414</v>
      </c>
      <c r="C427" s="5">
        <v>0</v>
      </c>
    </row>
    <row r="428" spans="1:3" hidden="1" outlineLevel="1" collapsed="1" x14ac:dyDescent="0.25">
      <c r="A428" s="52" t="s">
        <v>415</v>
      </c>
      <c r="B428" s="53"/>
      <c r="C428" s="31">
        <f>SUM(C429:C434)</f>
        <v>595</v>
      </c>
    </row>
    <row r="429" spans="1:3" hidden="1" outlineLevel="2" collapsed="1" x14ac:dyDescent="0.25">
      <c r="A429" s="6">
        <v>3310</v>
      </c>
      <c r="B429" s="4" t="s">
        <v>417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595</v>
      </c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421</v>
      </c>
      <c r="C435" s="29">
        <v>0</v>
      </c>
    </row>
    <row r="436" spans="1:3" ht="15" hidden="1" customHeight="1" outlineLevel="2" x14ac:dyDescent="0.25">
      <c r="A436" s="28"/>
      <c r="B436" s="27" t="s">
        <v>422</v>
      </c>
      <c r="C436" s="29">
        <v>0</v>
      </c>
    </row>
    <row r="437" spans="1:3" collapsed="1" x14ac:dyDescent="0.25">
      <c r="A437" s="56" t="s">
        <v>423</v>
      </c>
      <c r="B437" s="57"/>
      <c r="C437" s="34">
        <f>C438+C439</f>
        <v>0</v>
      </c>
    </row>
    <row r="438" spans="1:3" hidden="1" outlineLevel="1" x14ac:dyDescent="0.25">
      <c r="A438" s="52" t="s">
        <v>424</v>
      </c>
      <c r="B438" s="53"/>
      <c r="C438" s="31"/>
    </row>
    <row r="439" spans="1:3" hidden="1" outlineLevel="1" x14ac:dyDescent="0.25">
      <c r="A439" s="52" t="s">
        <v>425</v>
      </c>
      <c r="B439" s="53"/>
      <c r="C439" s="31">
        <v>0</v>
      </c>
    </row>
    <row r="440" spans="1:3" collapsed="1" x14ac:dyDescent="0.25">
      <c r="A440" s="48" t="s">
        <v>429</v>
      </c>
      <c r="B440" s="49"/>
      <c r="C440" s="35">
        <f>C441</f>
        <v>25000</v>
      </c>
    </row>
    <row r="441" spans="1:3" x14ac:dyDescent="0.25">
      <c r="A441" s="50" t="s">
        <v>430</v>
      </c>
      <c r="B441" s="51"/>
      <c r="C441" s="32">
        <f>C442+C446</f>
        <v>25000</v>
      </c>
    </row>
    <row r="442" spans="1:3" hidden="1" outlineLevel="1" x14ac:dyDescent="0.25">
      <c r="A442" s="52" t="s">
        <v>431</v>
      </c>
      <c r="B442" s="53"/>
      <c r="C442" s="31">
        <f>SUM(C443:C445)</f>
        <v>25000</v>
      </c>
    </row>
    <row r="443" spans="1:3" hidden="1" outlineLevel="2" collapsed="1" x14ac:dyDescent="0.25">
      <c r="A443" s="6">
        <v>5500</v>
      </c>
      <c r="B443" s="4" t="s">
        <v>432</v>
      </c>
      <c r="C443" s="5">
        <v>25000</v>
      </c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hidden="1" outlineLevel="1" collapsed="1" x14ac:dyDescent="0.25">
      <c r="A446" s="52" t="s">
        <v>435</v>
      </c>
      <c r="B446" s="53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54" t="s">
        <v>53</v>
      </c>
      <c r="B449" s="55"/>
      <c r="C449" s="36">
        <f>C450+C606+C615</f>
        <v>1570742.142</v>
      </c>
    </row>
    <row r="450" spans="1:3" x14ac:dyDescent="0.25">
      <c r="A450" s="48" t="s">
        <v>438</v>
      </c>
      <c r="B450" s="49"/>
      <c r="C450" s="35">
        <f>C451+C528+C532+C535</f>
        <v>1507010.142</v>
      </c>
    </row>
    <row r="451" spans="1:3" x14ac:dyDescent="0.25">
      <c r="A451" s="50" t="s">
        <v>439</v>
      </c>
      <c r="B451" s="51"/>
      <c r="C451" s="37">
        <f>C452+C457+C458+C459+C466+C467+C471+C474+C475+C476+C477+C482+C485+C489+C493+C500+C506+C518</f>
        <v>1507010.142</v>
      </c>
    </row>
    <row r="452" spans="1:3" hidden="1" outlineLevel="1" x14ac:dyDescent="0.25">
      <c r="A452" s="52" t="s">
        <v>440</v>
      </c>
      <c r="B452" s="53"/>
      <c r="C452" s="31">
        <f>SUM(C453:C456)</f>
        <v>12000</v>
      </c>
    </row>
    <row r="453" spans="1:3" hidden="1" outlineLevel="2" x14ac:dyDescent="0.25">
      <c r="A453" s="7">
        <v>6600</v>
      </c>
      <c r="B453" s="4" t="s">
        <v>442</v>
      </c>
      <c r="C453" s="5">
        <v>0</v>
      </c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>
        <v>12000</v>
      </c>
    </row>
    <row r="457" spans="1:3" hidden="1" outlineLevel="1" collapsed="1" x14ac:dyDescent="0.25">
      <c r="A457" s="52" t="s">
        <v>441</v>
      </c>
      <c r="B457" s="53"/>
      <c r="C457" s="30">
        <v>61606</v>
      </c>
    </row>
    <row r="458" spans="1:3" hidden="1" outlineLevel="1" x14ac:dyDescent="0.25">
      <c r="A458" s="52" t="s">
        <v>446</v>
      </c>
      <c r="B458" s="53"/>
      <c r="C458" s="31">
        <v>0</v>
      </c>
    </row>
    <row r="459" spans="1:3" hidden="1" outlineLevel="1" x14ac:dyDescent="0.25">
      <c r="A459" s="52" t="s">
        <v>447</v>
      </c>
      <c r="B459" s="53"/>
      <c r="C459" s="31">
        <f>SUM(C460:C465)</f>
        <v>90000</v>
      </c>
    </row>
    <row r="460" spans="1:3" hidden="1" outlineLevel="2" x14ac:dyDescent="0.25">
      <c r="A460" s="7">
        <v>6603</v>
      </c>
      <c r="B460" s="4" t="s">
        <v>448</v>
      </c>
      <c r="C460" s="5">
        <v>50000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30000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>
        <v>10000</v>
      </c>
    </row>
    <row r="465" spans="1:3" hidden="1" outlineLevel="2" x14ac:dyDescent="0.25">
      <c r="A465" s="7">
        <v>6603</v>
      </c>
      <c r="B465" s="4" t="s">
        <v>453</v>
      </c>
      <c r="C465" s="5">
        <v>0</v>
      </c>
    </row>
    <row r="466" spans="1:3" hidden="1" outlineLevel="1" collapsed="1" x14ac:dyDescent="0.25">
      <c r="A466" s="52" t="s">
        <v>454</v>
      </c>
      <c r="B466" s="53"/>
      <c r="C466" s="31">
        <v>30000</v>
      </c>
    </row>
    <row r="467" spans="1:3" hidden="1" outlineLevel="1" x14ac:dyDescent="0.25">
      <c r="A467" s="52" t="s">
        <v>455</v>
      </c>
      <c r="B467" s="53"/>
      <c r="C467" s="31">
        <f>SUM(C468:C470)</f>
        <v>13625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>
        <v>13625</v>
      </c>
    </row>
    <row r="471" spans="1:3" hidden="1" outlineLevel="1" collapsed="1" x14ac:dyDescent="0.25">
      <c r="A471" s="52" t="s">
        <v>459</v>
      </c>
      <c r="B471" s="53"/>
      <c r="C471" s="31">
        <f>SUM(C472:C473)</f>
        <v>205836.14199999999</v>
      </c>
    </row>
    <row r="472" spans="1:3" hidden="1" outlineLevel="2" x14ac:dyDescent="0.25">
      <c r="A472" s="7">
        <v>6606</v>
      </c>
      <c r="B472" s="4" t="s">
        <v>460</v>
      </c>
      <c r="C472" s="5">
        <v>184725</v>
      </c>
    </row>
    <row r="473" spans="1:3" hidden="1" outlineLevel="2" x14ac:dyDescent="0.25">
      <c r="A473" s="7">
        <v>6606</v>
      </c>
      <c r="B473" s="4" t="s">
        <v>461</v>
      </c>
      <c r="C473" s="5">
        <v>21111.142</v>
      </c>
    </row>
    <row r="474" spans="1:3" hidden="1" outlineLevel="1" collapsed="1" x14ac:dyDescent="0.25">
      <c r="A474" s="52" t="s">
        <v>462</v>
      </c>
      <c r="B474" s="53"/>
      <c r="C474" s="31">
        <v>0</v>
      </c>
    </row>
    <row r="475" spans="1:3" hidden="1" outlineLevel="1" collapsed="1" x14ac:dyDescent="0.25">
      <c r="A475" s="52" t="s">
        <v>463</v>
      </c>
      <c r="B475" s="53"/>
      <c r="C475" s="31">
        <v>3000</v>
      </c>
    </row>
    <row r="476" spans="1:3" hidden="1" outlineLevel="1" collapsed="1" x14ac:dyDescent="0.25">
      <c r="A476" s="52" t="s">
        <v>464</v>
      </c>
      <c r="B476" s="53"/>
      <c r="C476" s="31">
        <v>0</v>
      </c>
    </row>
    <row r="477" spans="1:3" hidden="1" outlineLevel="1" x14ac:dyDescent="0.25">
      <c r="A477" s="52" t="s">
        <v>465</v>
      </c>
      <c r="B477" s="53"/>
      <c r="C477" s="31">
        <f>SUM(C478:C481)</f>
        <v>173943</v>
      </c>
    </row>
    <row r="478" spans="1:3" hidden="1" outlineLevel="2" x14ac:dyDescent="0.25">
      <c r="A478" s="7">
        <v>6610</v>
      </c>
      <c r="B478" s="4" t="s">
        <v>466</v>
      </c>
      <c r="C478" s="5">
        <v>148943</v>
      </c>
    </row>
    <row r="479" spans="1:3" hidden="1" outlineLevel="2" x14ac:dyDescent="0.25">
      <c r="A479" s="7">
        <v>6610</v>
      </c>
      <c r="B479" s="4" t="s">
        <v>467</v>
      </c>
      <c r="C479" s="5">
        <v>0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25000</v>
      </c>
    </row>
    <row r="482" spans="1:3" hidden="1" outlineLevel="1" collapsed="1" x14ac:dyDescent="0.25">
      <c r="A482" s="52" t="s">
        <v>472</v>
      </c>
      <c r="B482" s="53"/>
      <c r="C482" s="31">
        <f>SUM(C483:C484)</f>
        <v>1000</v>
      </c>
    </row>
    <row r="483" spans="1:3" hidden="1" outlineLevel="2" x14ac:dyDescent="0.25">
      <c r="A483" s="7">
        <v>6611</v>
      </c>
      <c r="B483" s="4" t="s">
        <v>470</v>
      </c>
      <c r="C483" s="5">
        <v>1000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hidden="1" outlineLevel="1" collapsed="1" x14ac:dyDescent="0.25">
      <c r="A485" s="52" t="s">
        <v>476</v>
      </c>
      <c r="B485" s="53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473</v>
      </c>
      <c r="C486" s="5">
        <v>0</v>
      </c>
    </row>
    <row r="487" spans="1:3" hidden="1" outlineLevel="2" x14ac:dyDescent="0.25">
      <c r="A487" s="7">
        <v>6612</v>
      </c>
      <c r="B487" s="4" t="s">
        <v>474</v>
      </c>
      <c r="C487" s="5">
        <v>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hidden="1" outlineLevel="1" collapsed="1" x14ac:dyDescent="0.25">
      <c r="A489" s="52" t="s">
        <v>477</v>
      </c>
      <c r="B489" s="53"/>
      <c r="C489" s="31">
        <f>SUM(C490:C492)</f>
        <v>355000</v>
      </c>
    </row>
    <row r="490" spans="1:3" hidden="1" outlineLevel="2" x14ac:dyDescent="0.25">
      <c r="A490" s="7">
        <v>6613</v>
      </c>
      <c r="B490" s="4" t="s">
        <v>478</v>
      </c>
      <c r="C490" s="5">
        <v>55000</v>
      </c>
    </row>
    <row r="491" spans="1:3" hidden="1" outlineLevel="2" x14ac:dyDescent="0.25">
      <c r="A491" s="7">
        <v>6613</v>
      </c>
      <c r="B491" s="4" t="s">
        <v>479</v>
      </c>
      <c r="C491" s="5">
        <v>300000</v>
      </c>
    </row>
    <row r="492" spans="1:3" hidden="1" outlineLevel="2" x14ac:dyDescent="0.25">
      <c r="A492" s="7">
        <v>6613</v>
      </c>
      <c r="B492" s="4" t="s">
        <v>475</v>
      </c>
      <c r="C492" s="5">
        <v>0</v>
      </c>
    </row>
    <row r="493" spans="1:3" hidden="1" outlineLevel="1" collapsed="1" x14ac:dyDescent="0.25">
      <c r="A493" s="52" t="s">
        <v>480</v>
      </c>
      <c r="B493" s="53"/>
      <c r="C493" s="31">
        <f>SUM(C494:C499)</f>
        <v>31000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30000</v>
      </c>
    </row>
    <row r="498" spans="1:3" hidden="1" outlineLevel="2" x14ac:dyDescent="0.25">
      <c r="A498" s="7">
        <v>6614</v>
      </c>
      <c r="B498" s="4" t="s">
        <v>485</v>
      </c>
      <c r="C498" s="5">
        <v>1000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hidden="1" outlineLevel="1" collapsed="1" x14ac:dyDescent="0.25">
      <c r="A500" s="52" t="s">
        <v>487</v>
      </c>
      <c r="B500" s="53"/>
      <c r="C500" s="31">
        <f>SUM(C501:C505)</f>
        <v>105000</v>
      </c>
    </row>
    <row r="501" spans="1:3" hidden="1" outlineLevel="2" x14ac:dyDescent="0.25">
      <c r="A501" s="7">
        <v>6615</v>
      </c>
      <c r="B501" s="4" t="s">
        <v>488</v>
      </c>
      <c r="C501" s="5">
        <v>35000</v>
      </c>
    </row>
    <row r="502" spans="1:3" hidden="1" outlineLevel="2" x14ac:dyDescent="0.25">
      <c r="A502" s="7">
        <v>6615</v>
      </c>
      <c r="B502" s="4" t="s">
        <v>489</v>
      </c>
      <c r="C502" s="5">
        <v>0</v>
      </c>
    </row>
    <row r="503" spans="1:3" hidden="1" outlineLevel="2" x14ac:dyDescent="0.25">
      <c r="A503" s="7">
        <v>6615</v>
      </c>
      <c r="B503" s="4" t="s">
        <v>490</v>
      </c>
      <c r="C503" s="5">
        <v>20000</v>
      </c>
    </row>
    <row r="504" spans="1:3" hidden="1" outlineLevel="2" x14ac:dyDescent="0.25">
      <c r="A504" s="7">
        <v>6615</v>
      </c>
      <c r="B504" s="4" t="s">
        <v>491</v>
      </c>
      <c r="C504" s="5">
        <v>0</v>
      </c>
    </row>
    <row r="505" spans="1:3" hidden="1" outlineLevel="2" x14ac:dyDescent="0.25">
      <c r="A505" s="7">
        <v>6615</v>
      </c>
      <c r="B505" s="4" t="s">
        <v>492</v>
      </c>
      <c r="C505" s="5">
        <v>50000</v>
      </c>
    </row>
    <row r="506" spans="1:3" hidden="1" outlineLevel="1" collapsed="1" x14ac:dyDescent="0.25">
      <c r="A506" s="52" t="s">
        <v>493</v>
      </c>
      <c r="B506" s="53"/>
      <c r="C506" s="31">
        <f>SUM(C507:C517)</f>
        <v>405000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0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405000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0</v>
      </c>
    </row>
    <row r="518" spans="1:3" hidden="1" outlineLevel="1" collapsed="1" x14ac:dyDescent="0.25">
      <c r="A518" s="52" t="s">
        <v>505</v>
      </c>
      <c r="B518" s="53"/>
      <c r="C518" s="31">
        <f>SUM(C519:C527)</f>
        <v>20000</v>
      </c>
    </row>
    <row r="519" spans="1:3" hidden="1" outlineLevel="2" x14ac:dyDescent="0.25">
      <c r="A519" s="7">
        <v>6617</v>
      </c>
      <c r="B519" s="4" t="s">
        <v>506</v>
      </c>
      <c r="C519" s="5">
        <v>0</v>
      </c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20000</v>
      </c>
    </row>
    <row r="528" spans="1:3" collapsed="1" x14ac:dyDescent="0.25">
      <c r="A528" s="50" t="s">
        <v>515</v>
      </c>
      <c r="B528" s="51"/>
      <c r="C528" s="37">
        <f>C529+C530+C531</f>
        <v>0</v>
      </c>
    </row>
    <row r="529" spans="1:3" hidden="1" outlineLevel="1" x14ac:dyDescent="0.25">
      <c r="A529" s="52" t="s">
        <v>516</v>
      </c>
      <c r="B529" s="53"/>
      <c r="C529" s="31">
        <v>0</v>
      </c>
    </row>
    <row r="530" spans="1:3" hidden="1" outlineLevel="1" x14ac:dyDescent="0.25">
      <c r="A530" s="52" t="s">
        <v>517</v>
      </c>
      <c r="B530" s="53"/>
      <c r="C530" s="31">
        <v>0</v>
      </c>
    </row>
    <row r="531" spans="1:3" hidden="1" outlineLevel="1" x14ac:dyDescent="0.25">
      <c r="A531" s="52" t="s">
        <v>518</v>
      </c>
      <c r="B531" s="53"/>
      <c r="C531" s="31">
        <v>0</v>
      </c>
    </row>
    <row r="532" spans="1:3" collapsed="1" x14ac:dyDescent="0.25">
      <c r="A532" s="50" t="s">
        <v>519</v>
      </c>
      <c r="B532" s="51"/>
      <c r="C532" s="37">
        <f>C533+C534</f>
        <v>0</v>
      </c>
    </row>
    <row r="533" spans="1:3" hidden="1" outlineLevel="1" x14ac:dyDescent="0.25">
      <c r="A533" s="52" t="s">
        <v>520</v>
      </c>
      <c r="B533" s="53"/>
      <c r="C533" s="31">
        <v>0</v>
      </c>
    </row>
    <row r="534" spans="1:3" hidden="1" outlineLevel="1" x14ac:dyDescent="0.25">
      <c r="A534" s="52" t="s">
        <v>521</v>
      </c>
      <c r="B534" s="53"/>
      <c r="C534" s="31">
        <v>0</v>
      </c>
    </row>
    <row r="535" spans="1:3" collapsed="1" x14ac:dyDescent="0.25">
      <c r="A535" s="50" t="s">
        <v>522</v>
      </c>
      <c r="B535" s="51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52" t="s">
        <v>523</v>
      </c>
      <c r="B536" s="53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hidden="1" outlineLevel="1" collapsed="1" x14ac:dyDescent="0.25">
      <c r="A541" s="52" t="s">
        <v>524</v>
      </c>
      <c r="B541" s="53"/>
      <c r="C541" s="30">
        <v>0</v>
      </c>
    </row>
    <row r="542" spans="1:3" hidden="1" outlineLevel="1" x14ac:dyDescent="0.25">
      <c r="A542" s="52" t="s">
        <v>525</v>
      </c>
      <c r="B542" s="53"/>
      <c r="C542" s="31">
        <v>0</v>
      </c>
    </row>
    <row r="543" spans="1:3" hidden="1" outlineLevel="1" x14ac:dyDescent="0.25">
      <c r="A543" s="52" t="s">
        <v>526</v>
      </c>
      <c r="B543" s="53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hidden="1" outlineLevel="1" collapsed="1" x14ac:dyDescent="0.25">
      <c r="A550" s="52" t="s">
        <v>527</v>
      </c>
      <c r="B550" s="53"/>
      <c r="C550" s="31">
        <v>0</v>
      </c>
    </row>
    <row r="551" spans="1:3" hidden="1" outlineLevel="1" x14ac:dyDescent="0.25">
      <c r="A551" s="52" t="s">
        <v>528</v>
      </c>
      <c r="B551" s="53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hidden="1" outlineLevel="1" collapsed="1" x14ac:dyDescent="0.25">
      <c r="A555" s="52" t="s">
        <v>529</v>
      </c>
      <c r="B555" s="53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hidden="1" outlineLevel="1" collapsed="1" x14ac:dyDescent="0.25">
      <c r="A558" s="52" t="s">
        <v>530</v>
      </c>
      <c r="B558" s="53"/>
      <c r="C558" s="31">
        <v>0</v>
      </c>
    </row>
    <row r="559" spans="1:3" hidden="1" outlineLevel="1" collapsed="1" x14ac:dyDescent="0.25">
      <c r="A559" s="52" t="s">
        <v>531</v>
      </c>
      <c r="B559" s="53"/>
      <c r="C559" s="31">
        <v>0</v>
      </c>
    </row>
    <row r="560" spans="1:3" hidden="1" outlineLevel="1" collapsed="1" x14ac:dyDescent="0.25">
      <c r="A560" s="52" t="s">
        <v>532</v>
      </c>
      <c r="B560" s="53"/>
      <c r="C560" s="31">
        <v>0</v>
      </c>
    </row>
    <row r="561" spans="1:3" hidden="1" outlineLevel="1" x14ac:dyDescent="0.25">
      <c r="A561" s="52" t="s">
        <v>533</v>
      </c>
      <c r="B561" s="53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hidden="1" outlineLevel="1" collapsed="1" x14ac:dyDescent="0.25">
      <c r="A566" s="52" t="s">
        <v>534</v>
      </c>
      <c r="B566" s="53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hidden="1" outlineLevel="1" collapsed="1" x14ac:dyDescent="0.25">
      <c r="A569" s="52" t="s">
        <v>535</v>
      </c>
      <c r="B569" s="53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hidden="1" outlineLevel="1" collapsed="1" x14ac:dyDescent="0.25">
      <c r="A573" s="52" t="s">
        <v>536</v>
      </c>
      <c r="B573" s="53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hidden="1" outlineLevel="1" collapsed="1" x14ac:dyDescent="0.25">
      <c r="A577" s="52" t="s">
        <v>537</v>
      </c>
      <c r="B577" s="53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hidden="1" outlineLevel="1" collapsed="1" x14ac:dyDescent="0.25">
      <c r="A584" s="52" t="s">
        <v>538</v>
      </c>
      <c r="B584" s="53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hidden="1" outlineLevel="1" collapsed="1" x14ac:dyDescent="0.25">
      <c r="A590" s="52" t="s">
        <v>539</v>
      </c>
      <c r="B590" s="53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hidden="1" outlineLevel="1" collapsed="1" x14ac:dyDescent="0.25">
      <c r="A602" s="52" t="s">
        <v>540</v>
      </c>
      <c r="B602" s="53"/>
      <c r="C602" s="31">
        <f>SUM(C616:C624)</f>
        <v>0</v>
      </c>
    </row>
    <row r="603" spans="1:3" hidden="1" outlineLevel="1" x14ac:dyDescent="0.25">
      <c r="A603" s="52" t="s">
        <v>541</v>
      </c>
      <c r="B603" s="53"/>
      <c r="C603" s="31">
        <v>0</v>
      </c>
    </row>
    <row r="604" spans="1:3" hidden="1" outlineLevel="1" x14ac:dyDescent="0.25">
      <c r="A604" s="52" t="s">
        <v>542</v>
      </c>
      <c r="B604" s="53"/>
      <c r="C604" s="31">
        <v>0</v>
      </c>
    </row>
    <row r="605" spans="1:3" hidden="1" outlineLevel="1" x14ac:dyDescent="0.25">
      <c r="A605" s="52" t="s">
        <v>543</v>
      </c>
      <c r="B605" s="53"/>
      <c r="C605" s="31">
        <v>0</v>
      </c>
    </row>
    <row r="606" spans="1:3" collapsed="1" x14ac:dyDescent="0.25">
      <c r="A606" s="48" t="s">
        <v>544</v>
      </c>
      <c r="B606" s="49"/>
      <c r="C606" s="35">
        <f>C607</f>
        <v>63732</v>
      </c>
    </row>
    <row r="607" spans="1:3" x14ac:dyDescent="0.25">
      <c r="A607" s="50" t="s">
        <v>545</v>
      </c>
      <c r="B607" s="51"/>
      <c r="C607" s="32">
        <f>C608+C612</f>
        <v>63732</v>
      </c>
    </row>
    <row r="608" spans="1:3" hidden="1" outlineLevel="1" collapsed="1" x14ac:dyDescent="0.25">
      <c r="A608" s="7">
        <v>10950</v>
      </c>
      <c r="B608" s="4" t="s">
        <v>546</v>
      </c>
      <c r="C608" s="5">
        <f>SUM(C609:C611)</f>
        <v>63732</v>
      </c>
    </row>
    <row r="609" spans="1:3" ht="15" hidden="1" customHeight="1" outlineLevel="2" x14ac:dyDescent="0.25">
      <c r="A609" s="28"/>
      <c r="B609" s="27" t="s">
        <v>547</v>
      </c>
      <c r="C609" s="29">
        <v>63732</v>
      </c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hidden="1" outlineLevel="1" collapsed="1" x14ac:dyDescent="0.25">
      <c r="A612" s="7">
        <v>10951</v>
      </c>
      <c r="B612" s="4" t="s">
        <v>550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551</v>
      </c>
      <c r="C613" s="29">
        <v>0</v>
      </c>
    </row>
    <row r="614" spans="1:3" ht="15" hidden="1" customHeight="1" outlineLevel="1" x14ac:dyDescent="0.25">
      <c r="A614" s="28"/>
      <c r="B614" s="27" t="s">
        <v>552</v>
      </c>
      <c r="C614" s="29">
        <v>0</v>
      </c>
    </row>
    <row r="615" spans="1:3" collapsed="1" x14ac:dyDescent="0.25">
      <c r="A615" s="48" t="s">
        <v>553</v>
      </c>
      <c r="B615" s="49"/>
      <c r="C615" s="35">
        <f>C616</f>
        <v>0</v>
      </c>
    </row>
    <row r="616" spans="1:3" x14ac:dyDescent="0.25">
      <c r="A616" s="50" t="s">
        <v>559</v>
      </c>
      <c r="B616" s="51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46" zoomScale="75" zoomScaleNormal="75" workbookViewId="0">
      <selection activeCell="E146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2" t="s">
        <v>30</v>
      </c>
      <c r="B1" s="62"/>
      <c r="C1" s="62"/>
    </row>
    <row r="2" spans="1:8" x14ac:dyDescent="0.25">
      <c r="A2" s="68" t="s">
        <v>52</v>
      </c>
      <c r="B2" s="68"/>
      <c r="C2" s="25">
        <f>C3+C67</f>
        <v>906600</v>
      </c>
    </row>
    <row r="3" spans="1:8" x14ac:dyDescent="0.25">
      <c r="A3" s="65" t="s">
        <v>554</v>
      </c>
      <c r="B3" s="65"/>
      <c r="C3" s="22">
        <f>C4+C11+C38+C61</f>
        <v>475800</v>
      </c>
    </row>
    <row r="4" spans="1:8" ht="15" customHeight="1" x14ac:dyDescent="0.25">
      <c r="A4" s="60" t="s">
        <v>99</v>
      </c>
      <c r="B4" s="61"/>
      <c r="C4" s="20">
        <f>SUM(C5:C10)</f>
        <v>46150</v>
      </c>
      <c r="E4" s="16"/>
      <c r="F4" s="16"/>
      <c r="G4" s="16"/>
      <c r="H4" s="16"/>
    </row>
    <row r="5" spans="1:8" ht="15" customHeight="1" outlineLevel="1" x14ac:dyDescent="0.25">
      <c r="A5" s="3">
        <v>1101</v>
      </c>
      <c r="B5" s="1" t="s">
        <v>0</v>
      </c>
      <c r="C5" s="2">
        <v>12000</v>
      </c>
      <c r="E5" s="16"/>
      <c r="F5" s="16"/>
      <c r="G5" s="16"/>
      <c r="H5" s="16"/>
    </row>
    <row r="6" spans="1:8" ht="15" customHeight="1" outlineLevel="1" x14ac:dyDescent="0.25">
      <c r="A6" s="3">
        <v>1102</v>
      </c>
      <c r="B6" s="1" t="s">
        <v>1</v>
      </c>
      <c r="C6" s="2">
        <v>5000</v>
      </c>
      <c r="E6" s="16"/>
      <c r="F6" s="16"/>
      <c r="G6" s="16"/>
      <c r="H6" s="16"/>
    </row>
    <row r="7" spans="1:8" ht="15" customHeight="1" outlineLevel="1" x14ac:dyDescent="0.25">
      <c r="A7" s="3">
        <v>1201</v>
      </c>
      <c r="B7" s="1" t="s">
        <v>2</v>
      </c>
      <c r="C7" s="2">
        <v>29000</v>
      </c>
      <c r="E7" s="16"/>
      <c r="F7" s="16"/>
      <c r="G7" s="16"/>
      <c r="H7" s="16"/>
    </row>
    <row r="8" spans="1:8" ht="15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customHeight="1" outlineLevel="1" x14ac:dyDescent="0.25">
      <c r="A9" s="3">
        <v>1202</v>
      </c>
      <c r="B9" s="1" t="s">
        <v>98</v>
      </c>
      <c r="C9" s="2"/>
      <c r="E9" s="16"/>
      <c r="F9" s="16"/>
      <c r="G9" s="16"/>
      <c r="H9" s="16"/>
    </row>
    <row r="10" spans="1:8" ht="15" customHeight="1" outlineLevel="1" x14ac:dyDescent="0.25">
      <c r="A10" s="3">
        <v>1203</v>
      </c>
      <c r="B10" s="1" t="s">
        <v>3</v>
      </c>
      <c r="C10" s="2">
        <v>150</v>
      </c>
      <c r="E10" s="16"/>
      <c r="F10" s="16"/>
      <c r="G10" s="16"/>
      <c r="H10" s="16"/>
    </row>
    <row r="11" spans="1:8" ht="15" customHeight="1" x14ac:dyDescent="0.25">
      <c r="A11" s="60" t="s">
        <v>100</v>
      </c>
      <c r="B11" s="61"/>
      <c r="C11" s="20">
        <f>SUM(C12:C37)</f>
        <v>372600</v>
      </c>
      <c r="E11" s="16"/>
      <c r="F11" s="16"/>
      <c r="G11" s="16"/>
      <c r="H11" s="16"/>
    </row>
    <row r="12" spans="1:8" outlineLevel="1" x14ac:dyDescent="0.25">
      <c r="A12" s="3">
        <v>2101</v>
      </c>
      <c r="B12" s="1" t="s">
        <v>4</v>
      </c>
      <c r="C12" s="2">
        <v>370000</v>
      </c>
    </row>
    <row r="13" spans="1:8" outlineLevel="1" x14ac:dyDescent="0.25">
      <c r="A13" s="3">
        <v>2102</v>
      </c>
      <c r="B13" s="1" t="s">
        <v>101</v>
      </c>
      <c r="C13" s="2"/>
    </row>
    <row r="14" spans="1:8" outlineLevel="1" x14ac:dyDescent="0.25">
      <c r="A14" s="3">
        <v>2201</v>
      </c>
      <c r="B14" s="1" t="s">
        <v>5</v>
      </c>
      <c r="C14" s="2">
        <v>700</v>
      </c>
    </row>
    <row r="15" spans="1:8" outlineLevel="1" x14ac:dyDescent="0.25">
      <c r="A15" s="3">
        <v>2201</v>
      </c>
      <c r="B15" s="1" t="s">
        <v>102</v>
      </c>
      <c r="C15" s="2"/>
    </row>
    <row r="16" spans="1:8" outlineLevel="1" x14ac:dyDescent="0.25">
      <c r="A16" s="3">
        <v>2201</v>
      </c>
      <c r="B16" s="1" t="s">
        <v>103</v>
      </c>
      <c r="C16" s="2"/>
    </row>
    <row r="17" spans="1:3" outlineLevel="1" x14ac:dyDescent="0.25">
      <c r="A17" s="3">
        <v>2202</v>
      </c>
      <c r="B17" s="1" t="s">
        <v>104</v>
      </c>
      <c r="C17" s="2">
        <v>200</v>
      </c>
    </row>
    <row r="18" spans="1:3" outlineLevel="1" x14ac:dyDescent="0.25">
      <c r="A18" s="3">
        <v>2203</v>
      </c>
      <c r="B18" s="1" t="s">
        <v>105</v>
      </c>
      <c r="C18" s="2">
        <v>100</v>
      </c>
    </row>
    <row r="19" spans="1:3" outlineLevel="1" x14ac:dyDescent="0.25">
      <c r="A19" s="3">
        <v>2204</v>
      </c>
      <c r="B19" s="1" t="s">
        <v>106</v>
      </c>
      <c r="C19" s="2"/>
    </row>
    <row r="20" spans="1:3" outlineLevel="1" x14ac:dyDescent="0.25">
      <c r="A20" s="3">
        <v>2299</v>
      </c>
      <c r="B20" s="1" t="s">
        <v>107</v>
      </c>
      <c r="C20" s="2"/>
    </row>
    <row r="21" spans="1:3" outlineLevel="1" x14ac:dyDescent="0.25">
      <c r="A21" s="3">
        <v>2301</v>
      </c>
      <c r="B21" s="1" t="s">
        <v>108</v>
      </c>
      <c r="C21" s="2"/>
    </row>
    <row r="22" spans="1:3" outlineLevel="1" x14ac:dyDescent="0.25">
      <c r="A22" s="3">
        <v>2302</v>
      </c>
      <c r="B22" s="1" t="s">
        <v>109</v>
      </c>
      <c r="C22" s="2"/>
    </row>
    <row r="23" spans="1:3" outlineLevel="1" x14ac:dyDescent="0.25">
      <c r="A23" s="3">
        <v>2303</v>
      </c>
      <c r="B23" s="1" t="s">
        <v>110</v>
      </c>
      <c r="C23" s="2"/>
    </row>
    <row r="24" spans="1:3" outlineLevel="1" x14ac:dyDescent="0.25">
      <c r="A24" s="3">
        <v>2304</v>
      </c>
      <c r="B24" s="1" t="s">
        <v>111</v>
      </c>
      <c r="C24" s="2"/>
    </row>
    <row r="25" spans="1:3" outlineLevel="1" x14ac:dyDescent="0.25">
      <c r="A25" s="3">
        <v>2305</v>
      </c>
      <c r="B25" s="1" t="s">
        <v>112</v>
      </c>
      <c r="C25" s="2"/>
    </row>
    <row r="26" spans="1:3" outlineLevel="1" x14ac:dyDescent="0.25">
      <c r="A26" s="3">
        <v>2306</v>
      </c>
      <c r="B26" s="1" t="s">
        <v>113</v>
      </c>
      <c r="C26" s="2"/>
    </row>
    <row r="27" spans="1:3" outlineLevel="1" x14ac:dyDescent="0.25">
      <c r="A27" s="3">
        <v>2307</v>
      </c>
      <c r="B27" s="1" t="s">
        <v>114</v>
      </c>
      <c r="C27" s="2"/>
    </row>
    <row r="28" spans="1:3" outlineLevel="1" x14ac:dyDescent="0.25">
      <c r="A28" s="3">
        <v>2308</v>
      </c>
      <c r="B28" s="1" t="s">
        <v>115</v>
      </c>
      <c r="C28" s="2"/>
    </row>
    <row r="29" spans="1:3" outlineLevel="1" x14ac:dyDescent="0.25">
      <c r="A29" s="3">
        <v>2401</v>
      </c>
      <c r="B29" s="1" t="s">
        <v>116</v>
      </c>
      <c r="C29" s="2"/>
    </row>
    <row r="30" spans="1:3" ht="12.75" customHeight="1" outlineLevel="1" x14ac:dyDescent="0.25">
      <c r="A30" s="3">
        <v>2401</v>
      </c>
      <c r="B30" s="1" t="s">
        <v>117</v>
      </c>
      <c r="C30" s="2"/>
    </row>
    <row r="31" spans="1:3" outlineLevel="1" x14ac:dyDescent="0.25">
      <c r="A31" s="3">
        <v>2401</v>
      </c>
      <c r="B31" s="1" t="s">
        <v>118</v>
      </c>
      <c r="C31" s="2"/>
    </row>
    <row r="32" spans="1:3" outlineLevel="1" x14ac:dyDescent="0.25">
      <c r="A32" s="3">
        <v>2402</v>
      </c>
      <c r="B32" s="1" t="s">
        <v>6</v>
      </c>
      <c r="C32" s="2"/>
    </row>
    <row r="33" spans="1:3" outlineLevel="1" x14ac:dyDescent="0.25">
      <c r="A33" s="3">
        <v>2403</v>
      </c>
      <c r="B33" s="1" t="s">
        <v>119</v>
      </c>
      <c r="C33" s="2"/>
    </row>
    <row r="34" spans="1:3" outlineLevel="1" x14ac:dyDescent="0.25">
      <c r="A34" s="3">
        <v>2404</v>
      </c>
      <c r="B34" s="1" t="s">
        <v>7</v>
      </c>
      <c r="C34" s="2">
        <v>1500</v>
      </c>
    </row>
    <row r="35" spans="1:3" outlineLevel="1" x14ac:dyDescent="0.25">
      <c r="A35" s="3">
        <v>2405</v>
      </c>
      <c r="B35" s="1" t="s">
        <v>8</v>
      </c>
      <c r="C35" s="2"/>
    </row>
    <row r="36" spans="1:3" outlineLevel="1" x14ac:dyDescent="0.25">
      <c r="A36" s="3">
        <v>2406</v>
      </c>
      <c r="B36" s="1" t="s">
        <v>9</v>
      </c>
      <c r="C36" s="2">
        <v>100</v>
      </c>
    </row>
    <row r="37" spans="1:3" outlineLevel="1" x14ac:dyDescent="0.25">
      <c r="A37" s="3">
        <v>2499</v>
      </c>
      <c r="B37" s="1" t="s">
        <v>10</v>
      </c>
      <c r="C37" s="14"/>
    </row>
    <row r="38" spans="1:3" x14ac:dyDescent="0.25">
      <c r="A38" s="60" t="s">
        <v>120</v>
      </c>
      <c r="B38" s="61"/>
      <c r="C38" s="20">
        <f>SUM(C39:C60)</f>
        <v>57000</v>
      </c>
    </row>
    <row r="39" spans="1:3" outlineLevel="1" x14ac:dyDescent="0.25">
      <c r="A39" s="19">
        <v>3101</v>
      </c>
      <c r="B39" s="19" t="s">
        <v>11</v>
      </c>
      <c r="C39" s="2">
        <v>5500</v>
      </c>
    </row>
    <row r="40" spans="1:3" outlineLevel="1" x14ac:dyDescent="0.25">
      <c r="A40" s="19">
        <v>3102</v>
      </c>
      <c r="B40" s="19" t="s">
        <v>12</v>
      </c>
      <c r="C40" s="2">
        <v>1700</v>
      </c>
    </row>
    <row r="41" spans="1:3" outlineLevel="1" x14ac:dyDescent="0.25">
      <c r="A41" s="19">
        <v>3103</v>
      </c>
      <c r="B41" s="19" t="s">
        <v>13</v>
      </c>
      <c r="C41" s="2">
        <v>4000</v>
      </c>
    </row>
    <row r="42" spans="1:3" outlineLevel="1" x14ac:dyDescent="0.25">
      <c r="A42" s="19">
        <v>3199</v>
      </c>
      <c r="B42" s="19" t="s">
        <v>14</v>
      </c>
      <c r="C42" s="2">
        <v>50</v>
      </c>
    </row>
    <row r="43" spans="1:3" outlineLevel="1" x14ac:dyDescent="0.25">
      <c r="A43" s="19">
        <v>3201</v>
      </c>
      <c r="B43" s="19" t="s">
        <v>121</v>
      </c>
      <c r="C43" s="2"/>
    </row>
    <row r="44" spans="1:3" outlineLevel="1" x14ac:dyDescent="0.25">
      <c r="A44" s="19">
        <v>3202</v>
      </c>
      <c r="B44" s="19" t="s">
        <v>15</v>
      </c>
      <c r="C44" s="2"/>
    </row>
    <row r="45" spans="1:3" outlineLevel="1" x14ac:dyDescent="0.25">
      <c r="A45" s="19">
        <v>3203</v>
      </c>
      <c r="B45" s="19" t="s">
        <v>16</v>
      </c>
      <c r="C45" s="2">
        <v>2000</v>
      </c>
    </row>
    <row r="46" spans="1:3" outlineLevel="1" x14ac:dyDescent="0.25">
      <c r="A46" s="19">
        <v>3204</v>
      </c>
      <c r="B46" s="19" t="s">
        <v>122</v>
      </c>
      <c r="C46" s="2"/>
    </row>
    <row r="47" spans="1:3" outlineLevel="1" x14ac:dyDescent="0.25">
      <c r="A47" s="19">
        <v>3205</v>
      </c>
      <c r="B47" s="19" t="s">
        <v>123</v>
      </c>
      <c r="C47" s="2">
        <v>1000</v>
      </c>
    </row>
    <row r="48" spans="1:3" outlineLevel="1" x14ac:dyDescent="0.25">
      <c r="A48" s="19">
        <v>3206</v>
      </c>
      <c r="B48" s="19" t="s">
        <v>17</v>
      </c>
      <c r="C48" s="2"/>
    </row>
    <row r="49" spans="1:3" outlineLevel="1" x14ac:dyDescent="0.25">
      <c r="A49" s="19">
        <v>3207</v>
      </c>
      <c r="B49" s="19" t="s">
        <v>124</v>
      </c>
      <c r="C49" s="2"/>
    </row>
    <row r="50" spans="1:3" outlineLevel="1" x14ac:dyDescent="0.25">
      <c r="A50" s="19">
        <v>3208</v>
      </c>
      <c r="B50" s="19" t="s">
        <v>125</v>
      </c>
      <c r="C50" s="2">
        <v>100</v>
      </c>
    </row>
    <row r="51" spans="1:3" outlineLevel="1" x14ac:dyDescent="0.25">
      <c r="A51" s="19">
        <v>3209</v>
      </c>
      <c r="B51" s="19" t="s">
        <v>126</v>
      </c>
      <c r="C51" s="2"/>
    </row>
    <row r="52" spans="1:3" outlineLevel="1" x14ac:dyDescent="0.25">
      <c r="A52" s="19">
        <v>3299</v>
      </c>
      <c r="B52" s="19" t="s">
        <v>127</v>
      </c>
      <c r="C52" s="2">
        <v>50</v>
      </c>
    </row>
    <row r="53" spans="1:3" outlineLevel="1" x14ac:dyDescent="0.25">
      <c r="A53" s="19">
        <v>3301</v>
      </c>
      <c r="B53" s="19" t="s">
        <v>18</v>
      </c>
      <c r="C53" s="2">
        <v>3500</v>
      </c>
    </row>
    <row r="54" spans="1:3" outlineLevel="1" x14ac:dyDescent="0.25">
      <c r="A54" s="19">
        <v>3302</v>
      </c>
      <c r="B54" s="19" t="s">
        <v>19</v>
      </c>
      <c r="C54" s="2">
        <v>100</v>
      </c>
    </row>
    <row r="55" spans="1:3" outlineLevel="1" x14ac:dyDescent="0.25">
      <c r="A55" s="19">
        <v>3303</v>
      </c>
      <c r="B55" s="19" t="s">
        <v>128</v>
      </c>
      <c r="C55" s="2">
        <v>15000</v>
      </c>
    </row>
    <row r="56" spans="1:3" outlineLevel="1" x14ac:dyDescent="0.25">
      <c r="A56" s="19">
        <v>3303</v>
      </c>
      <c r="B56" s="19" t="s">
        <v>129</v>
      </c>
      <c r="C56" s="2"/>
    </row>
    <row r="57" spans="1:3" outlineLevel="1" x14ac:dyDescent="0.25">
      <c r="A57" s="19">
        <v>3304</v>
      </c>
      <c r="B57" s="19" t="s">
        <v>130</v>
      </c>
      <c r="C57" s="2">
        <v>24000</v>
      </c>
    </row>
    <row r="58" spans="1:3" outlineLevel="1" x14ac:dyDescent="0.25">
      <c r="A58" s="19">
        <v>3305</v>
      </c>
      <c r="B58" s="19" t="s">
        <v>131</v>
      </c>
      <c r="C58" s="2"/>
    </row>
    <row r="59" spans="1:3" outlineLevel="1" x14ac:dyDescent="0.25">
      <c r="A59" s="19">
        <v>3306</v>
      </c>
      <c r="B59" s="19" t="s">
        <v>132</v>
      </c>
      <c r="C59" s="2"/>
    </row>
    <row r="60" spans="1:3" outlineLevel="1" x14ac:dyDescent="0.25">
      <c r="A60" s="19">
        <v>3399</v>
      </c>
      <c r="B60" s="19" t="s">
        <v>80</v>
      </c>
      <c r="C60" s="2"/>
    </row>
    <row r="61" spans="1:3" x14ac:dyDescent="0.25">
      <c r="A61" s="60" t="s">
        <v>133</v>
      </c>
      <c r="B61" s="61"/>
      <c r="C61" s="21">
        <f>SUM(C62:C66)</f>
        <v>50</v>
      </c>
    </row>
    <row r="62" spans="1:3" outlineLevel="1" x14ac:dyDescent="0.25">
      <c r="A62" s="3">
        <v>4001</v>
      </c>
      <c r="B62" s="1" t="s">
        <v>134</v>
      </c>
      <c r="C62" s="2"/>
    </row>
    <row r="63" spans="1:3" outlineLevel="1" x14ac:dyDescent="0.25">
      <c r="A63" s="3">
        <v>4002</v>
      </c>
      <c r="B63" s="1" t="s">
        <v>135</v>
      </c>
      <c r="C63" s="2">
        <v>50</v>
      </c>
    </row>
    <row r="64" spans="1:3" outlineLevel="1" x14ac:dyDescent="0.25">
      <c r="A64" s="3">
        <v>4003</v>
      </c>
      <c r="B64" s="1" t="s">
        <v>81</v>
      </c>
      <c r="C64" s="2"/>
    </row>
    <row r="65" spans="1:3" outlineLevel="1" x14ac:dyDescent="0.25">
      <c r="A65" s="13">
        <v>4004</v>
      </c>
      <c r="B65" s="1" t="s">
        <v>136</v>
      </c>
      <c r="C65" s="2"/>
    </row>
    <row r="66" spans="1:3" outlineLevel="1" x14ac:dyDescent="0.25">
      <c r="A66" s="13">
        <v>4099</v>
      </c>
      <c r="B66" s="1" t="s">
        <v>137</v>
      </c>
      <c r="C66" s="2"/>
    </row>
    <row r="67" spans="1:3" x14ac:dyDescent="0.25">
      <c r="A67" s="65" t="s">
        <v>555</v>
      </c>
      <c r="B67" s="65"/>
      <c r="C67" s="24">
        <f>C97+C68</f>
        <v>430800</v>
      </c>
    </row>
    <row r="68" spans="1:3" x14ac:dyDescent="0.25">
      <c r="A68" s="60" t="s">
        <v>138</v>
      </c>
      <c r="B68" s="61"/>
      <c r="C68" s="20">
        <f>SUM(C69:C96)</f>
        <v>50000</v>
      </c>
    </row>
    <row r="69" spans="1:3" ht="15" customHeight="1" outlineLevel="1" x14ac:dyDescent="0.25">
      <c r="A69" s="3">
        <v>5101</v>
      </c>
      <c r="B69" s="2" t="s">
        <v>139</v>
      </c>
      <c r="C69" s="2"/>
    </row>
    <row r="70" spans="1:3" ht="15" customHeight="1" outlineLevel="1" x14ac:dyDescent="0.25">
      <c r="A70" s="3">
        <v>5102</v>
      </c>
      <c r="B70" s="2" t="s">
        <v>140</v>
      </c>
      <c r="C70" s="2"/>
    </row>
    <row r="71" spans="1:3" ht="15" customHeight="1" outlineLevel="1" x14ac:dyDescent="0.25">
      <c r="A71" s="3">
        <v>5102</v>
      </c>
      <c r="B71" s="2" t="s">
        <v>22</v>
      </c>
      <c r="C71" s="2"/>
    </row>
    <row r="72" spans="1:3" ht="15" customHeight="1" outlineLevel="1" x14ac:dyDescent="0.25">
      <c r="A72" s="3">
        <v>5102</v>
      </c>
      <c r="B72" s="2" t="s">
        <v>141</v>
      </c>
      <c r="C72" s="2"/>
    </row>
    <row r="73" spans="1:3" ht="15" customHeight="1" outlineLevel="1" x14ac:dyDescent="0.25">
      <c r="A73" s="3">
        <v>5103</v>
      </c>
      <c r="B73" s="2" t="s">
        <v>142</v>
      </c>
      <c r="C73" s="2"/>
    </row>
    <row r="74" spans="1:3" ht="15" customHeight="1" outlineLevel="1" x14ac:dyDescent="0.25">
      <c r="A74" s="3">
        <v>5104</v>
      </c>
      <c r="B74" s="2" t="s">
        <v>143</v>
      </c>
      <c r="C74" s="2"/>
    </row>
    <row r="75" spans="1:3" ht="15" customHeight="1" outlineLevel="1" x14ac:dyDescent="0.25">
      <c r="A75" s="3">
        <v>5105</v>
      </c>
      <c r="B75" s="2" t="s">
        <v>144</v>
      </c>
      <c r="C75" s="2"/>
    </row>
    <row r="76" spans="1:3" ht="15" customHeight="1" outlineLevel="1" x14ac:dyDescent="0.25">
      <c r="A76" s="3">
        <v>5106</v>
      </c>
      <c r="B76" s="2" t="s">
        <v>145</v>
      </c>
      <c r="C76" s="2"/>
    </row>
    <row r="77" spans="1:3" ht="15" customHeight="1" outlineLevel="1" x14ac:dyDescent="0.25">
      <c r="A77" s="3">
        <v>5107</v>
      </c>
      <c r="B77" s="2" t="s">
        <v>146</v>
      </c>
      <c r="C77" s="2"/>
    </row>
    <row r="78" spans="1:3" ht="15" customHeight="1" outlineLevel="1" x14ac:dyDescent="0.25">
      <c r="A78" s="3">
        <v>5199</v>
      </c>
      <c r="B78" s="2" t="s">
        <v>148</v>
      </c>
      <c r="C78" s="2"/>
    </row>
    <row r="79" spans="1:3" ht="15" customHeight="1" outlineLevel="1" x14ac:dyDescent="0.25">
      <c r="A79" s="3">
        <v>5201</v>
      </c>
      <c r="B79" s="2" t="s">
        <v>20</v>
      </c>
      <c r="C79" s="17">
        <v>10000</v>
      </c>
    </row>
    <row r="80" spans="1:3" ht="15" customHeight="1" outlineLevel="1" x14ac:dyDescent="0.25">
      <c r="A80" s="3">
        <v>5202</v>
      </c>
      <c r="B80" s="2" t="s">
        <v>147</v>
      </c>
      <c r="C80" s="2"/>
    </row>
    <row r="81" spans="1:3" ht="15" customHeight="1" outlineLevel="1" x14ac:dyDescent="0.25">
      <c r="A81" s="3">
        <v>5203</v>
      </c>
      <c r="B81" s="2" t="s">
        <v>21</v>
      </c>
      <c r="C81" s="2"/>
    </row>
    <row r="82" spans="1:3" ht="15" customHeight="1" outlineLevel="1" x14ac:dyDescent="0.25">
      <c r="A82" s="3">
        <v>5204</v>
      </c>
      <c r="B82" s="2" t="s">
        <v>149</v>
      </c>
      <c r="C82" s="2"/>
    </row>
    <row r="83" spans="1:3" s="15" customFormat="1" ht="15" customHeight="1" outlineLevel="1" x14ac:dyDescent="0.25">
      <c r="A83" s="3">
        <v>5205</v>
      </c>
      <c r="B83" s="2" t="s">
        <v>150</v>
      </c>
      <c r="C83" s="2"/>
    </row>
    <row r="84" spans="1:3" ht="15" customHeight="1" outlineLevel="1" x14ac:dyDescent="0.25">
      <c r="A84" s="3">
        <v>5206</v>
      </c>
      <c r="B84" s="2" t="s">
        <v>151</v>
      </c>
      <c r="C84" s="2"/>
    </row>
    <row r="85" spans="1:3" ht="15" customHeight="1" outlineLevel="1" x14ac:dyDescent="0.25">
      <c r="A85" s="3">
        <v>5206</v>
      </c>
      <c r="B85" s="2" t="s">
        <v>152</v>
      </c>
      <c r="C85" s="2"/>
    </row>
    <row r="86" spans="1:3" ht="15" customHeight="1" outlineLevel="1" x14ac:dyDescent="0.25">
      <c r="A86" s="3">
        <v>5206</v>
      </c>
      <c r="B86" s="2" t="s">
        <v>153</v>
      </c>
      <c r="C86" s="2"/>
    </row>
    <row r="87" spans="1:3" ht="15" customHeight="1" outlineLevel="1" x14ac:dyDescent="0.25">
      <c r="A87" s="3">
        <v>5207</v>
      </c>
      <c r="B87" s="2" t="s">
        <v>154</v>
      </c>
      <c r="C87" s="2"/>
    </row>
    <row r="88" spans="1:3" ht="15" customHeight="1" outlineLevel="1" x14ac:dyDescent="0.25">
      <c r="A88" s="3">
        <v>5208</v>
      </c>
      <c r="B88" s="2" t="s">
        <v>155</v>
      </c>
      <c r="C88" s="2"/>
    </row>
    <row r="89" spans="1:3" ht="15" customHeight="1" outlineLevel="1" x14ac:dyDescent="0.25">
      <c r="A89" s="3">
        <v>5209</v>
      </c>
      <c r="B89" s="2" t="s">
        <v>82</v>
      </c>
      <c r="C89" s="2"/>
    </row>
    <row r="90" spans="1:3" ht="15" customHeight="1" outlineLevel="1" x14ac:dyDescent="0.25">
      <c r="A90" s="3">
        <v>5210</v>
      </c>
      <c r="B90" s="2" t="s">
        <v>83</v>
      </c>
      <c r="C90" s="2"/>
    </row>
    <row r="91" spans="1:3" ht="15" customHeight="1" outlineLevel="1" x14ac:dyDescent="0.25">
      <c r="A91" s="3">
        <v>5211</v>
      </c>
      <c r="B91" s="2" t="s">
        <v>23</v>
      </c>
      <c r="C91" s="2"/>
    </row>
    <row r="92" spans="1:3" ht="15" customHeight="1" outlineLevel="1" x14ac:dyDescent="0.25">
      <c r="A92" s="3">
        <v>5212</v>
      </c>
      <c r="B92" s="2" t="s">
        <v>156</v>
      </c>
      <c r="C92" s="2"/>
    </row>
    <row r="93" spans="1:3" ht="15" customHeight="1" outlineLevel="1" x14ac:dyDescent="0.25">
      <c r="A93" s="3">
        <v>5299</v>
      </c>
      <c r="B93" s="2" t="s">
        <v>157</v>
      </c>
      <c r="C93" s="2"/>
    </row>
    <row r="94" spans="1:3" ht="15" customHeight="1" outlineLevel="1" x14ac:dyDescent="0.25">
      <c r="A94" s="3">
        <v>5301</v>
      </c>
      <c r="B94" s="2" t="s">
        <v>84</v>
      </c>
      <c r="C94" s="2"/>
    </row>
    <row r="95" spans="1:3" ht="13.5" customHeight="1" outlineLevel="1" x14ac:dyDescent="0.25">
      <c r="A95" s="3">
        <v>5302</v>
      </c>
      <c r="B95" s="2" t="s">
        <v>24</v>
      </c>
      <c r="C95" s="2">
        <v>40000</v>
      </c>
    </row>
    <row r="96" spans="1:3" ht="13.5" customHeight="1" outlineLevel="1" x14ac:dyDescent="0.25">
      <c r="A96" s="3">
        <v>5399</v>
      </c>
      <c r="B96" s="2" t="s">
        <v>158</v>
      </c>
      <c r="C96" s="2"/>
    </row>
    <row r="97" spans="1:3" x14ac:dyDescent="0.25">
      <c r="A97" s="18" t="s">
        <v>159</v>
      </c>
      <c r="B97" s="23"/>
      <c r="C97" s="20">
        <f>SUM(C98:C113)</f>
        <v>380800</v>
      </c>
    </row>
    <row r="98" spans="1:3" ht="15" customHeight="1" outlineLevel="1" x14ac:dyDescent="0.25">
      <c r="A98" s="3">
        <v>6001</v>
      </c>
      <c r="B98" s="1" t="s">
        <v>25</v>
      </c>
      <c r="C98" s="2">
        <v>170000</v>
      </c>
    </row>
    <row r="99" spans="1:3" ht="15" customHeight="1" outlineLevel="1" x14ac:dyDescent="0.25">
      <c r="A99" s="3">
        <v>6002</v>
      </c>
      <c r="B99" s="1" t="s">
        <v>160</v>
      </c>
      <c r="C99" s="2">
        <v>60000</v>
      </c>
    </row>
    <row r="100" spans="1:3" ht="15" customHeight="1" outlineLevel="1" x14ac:dyDescent="0.25">
      <c r="A100" s="3">
        <v>6003</v>
      </c>
      <c r="B100" s="1" t="s">
        <v>161</v>
      </c>
      <c r="C100" s="2">
        <v>150000</v>
      </c>
    </row>
    <row r="101" spans="1:3" ht="15" customHeight="1" outlineLevel="1" x14ac:dyDescent="0.25">
      <c r="A101" s="3">
        <v>6004</v>
      </c>
      <c r="B101" s="1" t="s">
        <v>162</v>
      </c>
      <c r="C101" s="2"/>
    </row>
    <row r="102" spans="1:3" ht="15" customHeight="1" outlineLevel="1" x14ac:dyDescent="0.25">
      <c r="A102" s="3">
        <v>6005</v>
      </c>
      <c r="B102" s="1" t="s">
        <v>163</v>
      </c>
      <c r="C102" s="2"/>
    </row>
    <row r="103" spans="1:3" outlineLevel="1" x14ac:dyDescent="0.25">
      <c r="A103" s="3">
        <v>6006</v>
      </c>
      <c r="B103" s="1" t="s">
        <v>26</v>
      </c>
      <c r="C103" s="2">
        <v>100</v>
      </c>
    </row>
    <row r="104" spans="1:3" ht="15" customHeight="1" outlineLevel="1" x14ac:dyDescent="0.25">
      <c r="A104" s="3">
        <v>6007</v>
      </c>
      <c r="B104" s="1" t="s">
        <v>27</v>
      </c>
      <c r="C104" s="2">
        <v>100</v>
      </c>
    </row>
    <row r="105" spans="1:3" outlineLevel="1" x14ac:dyDescent="0.25">
      <c r="A105" s="3">
        <v>6008</v>
      </c>
      <c r="B105" s="1" t="s">
        <v>85</v>
      </c>
      <c r="C105" s="2"/>
    </row>
    <row r="106" spans="1:3" outlineLevel="1" x14ac:dyDescent="0.25">
      <c r="A106" s="3">
        <v>6009</v>
      </c>
      <c r="B106" s="1" t="s">
        <v>28</v>
      </c>
      <c r="C106" s="2">
        <v>100</v>
      </c>
    </row>
    <row r="107" spans="1:3" outlineLevel="1" x14ac:dyDescent="0.25">
      <c r="A107" s="3">
        <v>6010</v>
      </c>
      <c r="B107" s="1" t="s">
        <v>164</v>
      </c>
      <c r="C107" s="2"/>
    </row>
    <row r="108" spans="1:3" outlineLevel="1" x14ac:dyDescent="0.25">
      <c r="A108" s="3">
        <v>6011</v>
      </c>
      <c r="B108" s="1" t="s">
        <v>165</v>
      </c>
      <c r="C108" s="2"/>
    </row>
    <row r="109" spans="1:3" outlineLevel="1" x14ac:dyDescent="0.25">
      <c r="A109" s="3">
        <v>6099</v>
      </c>
      <c r="B109" s="1" t="s">
        <v>166</v>
      </c>
      <c r="C109" s="2"/>
    </row>
    <row r="110" spans="1:3" outlineLevel="1" x14ac:dyDescent="0.25">
      <c r="A110" s="3">
        <v>6099</v>
      </c>
      <c r="B110" s="1" t="s">
        <v>167</v>
      </c>
      <c r="C110" s="2"/>
    </row>
    <row r="111" spans="1:3" outlineLevel="1" x14ac:dyDescent="0.25">
      <c r="A111" s="3">
        <v>6099</v>
      </c>
      <c r="B111" s="1" t="s">
        <v>168</v>
      </c>
      <c r="C111" s="2"/>
    </row>
    <row r="112" spans="1:3" outlineLevel="1" x14ac:dyDescent="0.25">
      <c r="A112" s="3">
        <v>6099</v>
      </c>
      <c r="B112" s="1" t="s">
        <v>169</v>
      </c>
      <c r="C112" s="2"/>
    </row>
    <row r="113" spans="1:3" outlineLevel="1" x14ac:dyDescent="0.25">
      <c r="A113" s="8">
        <v>6099</v>
      </c>
      <c r="B113" s="1" t="s">
        <v>29</v>
      </c>
      <c r="C113" s="2">
        <v>500</v>
      </c>
    </row>
    <row r="114" spans="1:3" x14ac:dyDescent="0.25">
      <c r="A114" s="66" t="s">
        <v>53</v>
      </c>
      <c r="B114" s="67"/>
      <c r="C114" s="25">
        <f>C115+C129+C140</f>
        <v>1100285.93</v>
      </c>
    </row>
    <row r="115" spans="1:3" x14ac:dyDescent="0.25">
      <c r="A115" s="63" t="s">
        <v>556</v>
      </c>
      <c r="B115" s="64"/>
      <c r="C115" s="22">
        <f>C116+C123</f>
        <v>761175.92999999993</v>
      </c>
    </row>
    <row r="116" spans="1:3" ht="15" customHeight="1" x14ac:dyDescent="0.25">
      <c r="A116" s="60" t="s">
        <v>170</v>
      </c>
      <c r="B116" s="61"/>
      <c r="C116" s="20">
        <f>SUM(C117:C122)</f>
        <v>282100</v>
      </c>
    </row>
    <row r="117" spans="1:3" ht="15" customHeight="1" outlineLevel="1" x14ac:dyDescent="0.25">
      <c r="A117" s="3">
        <v>7001</v>
      </c>
      <c r="B117" s="1" t="s">
        <v>171</v>
      </c>
      <c r="C117" s="2">
        <v>282100</v>
      </c>
    </row>
    <row r="118" spans="1:3" ht="15" customHeight="1" outlineLevel="1" x14ac:dyDescent="0.25">
      <c r="A118" s="3">
        <v>7001</v>
      </c>
      <c r="B118" s="1" t="s">
        <v>172</v>
      </c>
      <c r="C118" s="2">
        <v>0</v>
      </c>
    </row>
    <row r="119" spans="1:3" ht="15" customHeight="1" outlineLevel="1" x14ac:dyDescent="0.25">
      <c r="A119" s="3">
        <v>7001</v>
      </c>
      <c r="B119" s="1" t="s">
        <v>173</v>
      </c>
      <c r="C119" s="2">
        <v>0</v>
      </c>
    </row>
    <row r="120" spans="1:3" ht="15" customHeight="1" outlineLevel="1" x14ac:dyDescent="0.25">
      <c r="A120" s="3">
        <v>7001</v>
      </c>
      <c r="B120" s="1" t="s">
        <v>174</v>
      </c>
      <c r="C120" s="2">
        <v>0</v>
      </c>
    </row>
    <row r="121" spans="1:3" ht="15" customHeight="1" outlineLevel="1" x14ac:dyDescent="0.25">
      <c r="A121" s="3">
        <v>7002</v>
      </c>
      <c r="B121" s="1" t="s">
        <v>175</v>
      </c>
      <c r="C121" s="2">
        <v>0</v>
      </c>
    </row>
    <row r="122" spans="1:3" ht="15" customHeight="1" outlineLevel="1" x14ac:dyDescent="0.25">
      <c r="A122" s="3">
        <v>7002</v>
      </c>
      <c r="B122" s="1" t="s">
        <v>176</v>
      </c>
      <c r="C122" s="2">
        <v>0</v>
      </c>
    </row>
    <row r="123" spans="1:3" x14ac:dyDescent="0.25">
      <c r="A123" s="60" t="s">
        <v>177</v>
      </c>
      <c r="B123" s="61"/>
      <c r="C123" s="20">
        <f>SUM(C124:C128)</f>
        <v>479075.93</v>
      </c>
    </row>
    <row r="124" spans="1:3" ht="15" customHeight="1" outlineLevel="1" x14ac:dyDescent="0.25">
      <c r="A124" s="3">
        <v>8001</v>
      </c>
      <c r="B124" s="1" t="s">
        <v>178</v>
      </c>
      <c r="C124" s="2">
        <v>479075.93</v>
      </c>
    </row>
    <row r="125" spans="1:3" ht="15" customHeight="1" outlineLevel="1" x14ac:dyDescent="0.25">
      <c r="A125" s="3">
        <v>8002</v>
      </c>
      <c r="B125" s="1" t="s">
        <v>179</v>
      </c>
      <c r="C125" s="2">
        <v>0</v>
      </c>
    </row>
    <row r="126" spans="1:3" ht="15" customHeight="1" outlineLevel="1" x14ac:dyDescent="0.25">
      <c r="A126" s="3">
        <v>8003</v>
      </c>
      <c r="B126" s="1" t="s">
        <v>180</v>
      </c>
      <c r="C126" s="2">
        <v>0</v>
      </c>
    </row>
    <row r="127" spans="1:3" ht="15" customHeight="1" outlineLevel="1" x14ac:dyDescent="0.25">
      <c r="A127" s="3">
        <v>8004</v>
      </c>
      <c r="B127" s="1" t="s">
        <v>181</v>
      </c>
      <c r="C127" s="2">
        <v>0</v>
      </c>
    </row>
    <row r="128" spans="1:3" ht="15" customHeight="1" outlineLevel="1" x14ac:dyDescent="0.25">
      <c r="A128" s="3">
        <v>8005</v>
      </c>
      <c r="B128" s="1" t="s">
        <v>182</v>
      </c>
      <c r="C128" s="2">
        <v>0</v>
      </c>
    </row>
    <row r="129" spans="1:3" x14ac:dyDescent="0.25">
      <c r="A129" s="63" t="s">
        <v>557</v>
      </c>
      <c r="B129" s="64"/>
      <c r="C129" s="22">
        <f>C130+C134+C137</f>
        <v>339110</v>
      </c>
    </row>
    <row r="130" spans="1:3" x14ac:dyDescent="0.25">
      <c r="A130" s="60" t="s">
        <v>183</v>
      </c>
      <c r="B130" s="61"/>
      <c r="C130" s="20">
        <f>SUM(C131:C133)</f>
        <v>339110</v>
      </c>
    </row>
    <row r="131" spans="1:3" ht="15" customHeight="1" outlineLevel="1" x14ac:dyDescent="0.25">
      <c r="A131" s="3">
        <v>9001</v>
      </c>
      <c r="B131" s="1" t="s">
        <v>184</v>
      </c>
      <c r="C131" s="2">
        <v>339110</v>
      </c>
    </row>
    <row r="132" spans="1:3" ht="15" customHeight="1" outlineLevel="1" x14ac:dyDescent="0.25">
      <c r="A132" s="3">
        <v>9002</v>
      </c>
      <c r="B132" s="1" t="s">
        <v>185</v>
      </c>
      <c r="C132" s="2">
        <v>0</v>
      </c>
    </row>
    <row r="133" spans="1:3" ht="15" customHeight="1" outlineLevel="1" x14ac:dyDescent="0.25">
      <c r="A133" s="3">
        <v>9003</v>
      </c>
      <c r="B133" s="1" t="s">
        <v>186</v>
      </c>
      <c r="C133" s="2">
        <v>0</v>
      </c>
    </row>
    <row r="134" spans="1:3" x14ac:dyDescent="0.25">
      <c r="A134" s="60" t="s">
        <v>187</v>
      </c>
      <c r="B134" s="61"/>
      <c r="C134" s="20">
        <f>SUM(C135:C136)</f>
        <v>0</v>
      </c>
    </row>
    <row r="135" spans="1:3" ht="15" customHeight="1" outlineLevel="1" x14ac:dyDescent="0.25">
      <c r="A135" s="3">
        <v>10001</v>
      </c>
      <c r="B135" s="1" t="s">
        <v>188</v>
      </c>
      <c r="C135" s="2">
        <v>0</v>
      </c>
    </row>
    <row r="136" spans="1:3" ht="15" customHeight="1" outlineLevel="1" x14ac:dyDescent="0.25">
      <c r="A136" s="3">
        <v>10002</v>
      </c>
      <c r="B136" s="1" t="s">
        <v>190</v>
      </c>
      <c r="C136" s="2">
        <v>0</v>
      </c>
    </row>
    <row r="137" spans="1:3" x14ac:dyDescent="0.25">
      <c r="A137" s="60" t="s">
        <v>189</v>
      </c>
      <c r="B137" s="61"/>
      <c r="C137" s="20">
        <f>SUM(C138:C139)</f>
        <v>0</v>
      </c>
    </row>
    <row r="138" spans="1:3" ht="15" customHeight="1" outlineLevel="1" x14ac:dyDescent="0.25">
      <c r="A138" s="3">
        <v>11001</v>
      </c>
      <c r="B138" s="1" t="s">
        <v>188</v>
      </c>
      <c r="C138" s="2">
        <v>0</v>
      </c>
    </row>
    <row r="139" spans="1:3" ht="15" customHeight="1" outlineLevel="1" x14ac:dyDescent="0.25">
      <c r="A139" s="3">
        <v>11002</v>
      </c>
      <c r="B139" s="1" t="s">
        <v>190</v>
      </c>
      <c r="C139" s="2">
        <v>0</v>
      </c>
    </row>
    <row r="140" spans="1:3" x14ac:dyDescent="0.25">
      <c r="A140" s="63" t="s">
        <v>558</v>
      </c>
      <c r="B140" s="64"/>
      <c r="C140" s="26">
        <f>C141</f>
        <v>0</v>
      </c>
    </row>
    <row r="141" spans="1:3" x14ac:dyDescent="0.25">
      <c r="A141" s="60" t="s">
        <v>191</v>
      </c>
      <c r="B141" s="61"/>
      <c r="C141" s="20">
        <f>SUM(C142:C143)</f>
        <v>0</v>
      </c>
    </row>
    <row r="142" spans="1:3" outlineLevel="1" x14ac:dyDescent="0.25">
      <c r="A142" s="3"/>
      <c r="B142" s="1"/>
      <c r="C142" s="2">
        <v>0</v>
      </c>
    </row>
    <row r="143" spans="1:3" outlineLevel="1" x14ac:dyDescent="0.25">
      <c r="A143" s="3"/>
      <c r="B143" s="1"/>
      <c r="C143" s="2">
        <v>0</v>
      </c>
    </row>
    <row r="146" spans="1:3" ht="18.75" x14ac:dyDescent="0.3">
      <c r="A146" s="62" t="s">
        <v>56</v>
      </c>
      <c r="B146" s="62"/>
      <c r="C146" s="62"/>
    </row>
    <row r="147" spans="1:3" x14ac:dyDescent="0.25">
      <c r="A147" s="54" t="s">
        <v>52</v>
      </c>
      <c r="B147" s="55"/>
      <c r="C147" s="36">
        <f>C148+C440</f>
        <v>893500</v>
      </c>
    </row>
    <row r="148" spans="1:3" x14ac:dyDescent="0.25">
      <c r="A148" s="48" t="s">
        <v>240</v>
      </c>
      <c r="B148" s="49"/>
      <c r="C148" s="35">
        <f>C149+C229+C373+C437</f>
        <v>868500</v>
      </c>
    </row>
    <row r="149" spans="1:3" x14ac:dyDescent="0.25">
      <c r="A149" s="50" t="s">
        <v>241</v>
      </c>
      <c r="B149" s="51"/>
      <c r="C149" s="32">
        <f>C150+C153+C204</f>
        <v>515364</v>
      </c>
    </row>
    <row r="150" spans="1:3" outlineLevel="1" x14ac:dyDescent="0.25">
      <c r="A150" s="52" t="s">
        <v>242</v>
      </c>
      <c r="B150" s="53"/>
      <c r="C150" s="31">
        <f>SUM(C151:C152)</f>
        <v>2208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>
        <v>1248</v>
      </c>
    </row>
    <row r="153" spans="1:3" outlineLevel="1" collapsed="1" x14ac:dyDescent="0.25">
      <c r="A153" s="52" t="s">
        <v>243</v>
      </c>
      <c r="B153" s="53"/>
      <c r="C153" s="31">
        <f>C154+C155+C179+C186+C188+C192+C195+C198+C203</f>
        <v>500946</v>
      </c>
    </row>
    <row r="154" spans="1:3" hidden="1" outlineLevel="2" x14ac:dyDescent="0.25">
      <c r="A154" s="6">
        <v>1101</v>
      </c>
      <c r="B154" s="4" t="s">
        <v>33</v>
      </c>
      <c r="C154" s="5">
        <v>210000</v>
      </c>
    </row>
    <row r="155" spans="1:3" hidden="1" outlineLevel="2" x14ac:dyDescent="0.25">
      <c r="A155" s="6">
        <v>1101</v>
      </c>
      <c r="B155" s="4" t="s">
        <v>34</v>
      </c>
      <c r="C155" s="5">
        <v>193000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collapsed="1" x14ac:dyDescent="0.25">
      <c r="A179" s="6">
        <v>1101</v>
      </c>
      <c r="B179" s="4" t="s">
        <v>35</v>
      </c>
      <c r="C179" s="5">
        <v>5000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collapsed="1" x14ac:dyDescent="0.25">
      <c r="A186" s="6">
        <v>1101</v>
      </c>
      <c r="B186" s="4" t="s">
        <v>221</v>
      </c>
      <c r="C186" s="5">
        <v>400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collapsed="1" x14ac:dyDescent="0.25">
      <c r="A188" s="6">
        <v>1101</v>
      </c>
      <c r="B188" s="4" t="s">
        <v>36</v>
      </c>
      <c r="C188" s="5">
        <v>13081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collapsed="1" x14ac:dyDescent="0.25">
      <c r="A192" s="6">
        <v>1101</v>
      </c>
      <c r="B192" s="4" t="s">
        <v>225</v>
      </c>
      <c r="C192" s="5">
        <v>1500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collapsed="1" x14ac:dyDescent="0.25">
      <c r="A195" s="6">
        <v>1101</v>
      </c>
      <c r="B195" s="4" t="s">
        <v>37</v>
      </c>
      <c r="C195" s="5">
        <v>3100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collapsed="1" x14ac:dyDescent="0.25">
      <c r="A198" s="6">
        <v>1101</v>
      </c>
      <c r="B198" s="4" t="s">
        <v>38</v>
      </c>
      <c r="C198" s="5">
        <v>70000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collapsed="1" x14ac:dyDescent="0.25">
      <c r="A203" s="6">
        <v>1101</v>
      </c>
      <c r="B203" s="4" t="s">
        <v>87</v>
      </c>
      <c r="C203" s="5">
        <v>4865</v>
      </c>
    </row>
    <row r="204" spans="1:3" outlineLevel="1" collapsed="1" x14ac:dyDescent="0.25">
      <c r="A204" s="52" t="s">
        <v>560</v>
      </c>
      <c r="B204" s="53"/>
      <c r="C204" s="31">
        <f>C205+C215+C221+C226+C227+C228+C218</f>
        <v>12210</v>
      </c>
    </row>
    <row r="205" spans="1:3" outlineLevel="2" x14ac:dyDescent="0.25">
      <c r="A205" s="6">
        <v>1102</v>
      </c>
      <c r="B205" s="4" t="s">
        <v>55</v>
      </c>
      <c r="C205" s="5">
        <f>SUM(C206:C214)</f>
        <v>12210</v>
      </c>
    </row>
    <row r="206" spans="1:3" hidden="1" outlineLevel="3" x14ac:dyDescent="0.25">
      <c r="A206" s="28"/>
      <c r="B206" s="27" t="s">
        <v>234</v>
      </c>
      <c r="C206" s="29">
        <v>12210</v>
      </c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outlineLevel="2" collapsed="1" x14ac:dyDescent="0.25">
      <c r="A215" s="6">
        <v>1102</v>
      </c>
      <c r="B215" s="4" t="s">
        <v>237</v>
      </c>
      <c r="C215" s="5">
        <f>SUM(C216:C217)</f>
        <v>0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outlineLevel="2" collapsed="1" x14ac:dyDescent="0.25">
      <c r="A218" s="6">
        <v>1102</v>
      </c>
      <c r="B218" s="4" t="s">
        <v>37</v>
      </c>
      <c r="C218" s="5"/>
    </row>
    <row r="219" spans="1:3" outlineLevel="3" x14ac:dyDescent="0.25">
      <c r="A219" s="28"/>
      <c r="B219" s="27" t="s">
        <v>228</v>
      </c>
      <c r="C219" s="29"/>
    </row>
    <row r="220" spans="1:3" outlineLevel="3" x14ac:dyDescent="0.25">
      <c r="A220" s="28"/>
      <c r="B220" s="27" t="s">
        <v>229</v>
      </c>
      <c r="C220" s="29"/>
    </row>
    <row r="221" spans="1:3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outlineLevel="2" collapsed="1" x14ac:dyDescent="0.25">
      <c r="A226" s="6">
        <v>1102</v>
      </c>
      <c r="B226" s="4" t="s">
        <v>427</v>
      </c>
      <c r="C226" s="5">
        <v>0</v>
      </c>
    </row>
    <row r="227" spans="1:3" outlineLevel="2" x14ac:dyDescent="0.25">
      <c r="A227" s="6">
        <v>1102</v>
      </c>
      <c r="B227" s="4" t="s">
        <v>426</v>
      </c>
      <c r="C227" s="5">
        <v>0</v>
      </c>
    </row>
    <row r="228" spans="1:3" outlineLevel="2" x14ac:dyDescent="0.25">
      <c r="A228" s="6">
        <v>1102</v>
      </c>
      <c r="B228" s="4" t="s">
        <v>428</v>
      </c>
      <c r="C228" s="5">
        <v>0</v>
      </c>
    </row>
    <row r="229" spans="1:3" x14ac:dyDescent="0.25">
      <c r="A229" s="50" t="s">
        <v>244</v>
      </c>
      <c r="B229" s="51"/>
      <c r="C229" s="32">
        <f>C230+C334+C372</f>
        <v>319630</v>
      </c>
    </row>
    <row r="230" spans="1:3" outlineLevel="1" x14ac:dyDescent="0.25">
      <c r="A230" s="52" t="s">
        <v>245</v>
      </c>
      <c r="B230" s="53"/>
      <c r="C230" s="31">
        <f>C231+C232+C233+C234+C237+C238+C243+C246+C247+C252+C257+BA290516+C261+C262+C263+C266+C267+C268+C272+C278+C281+C282+C285+C288+C289+C294+C297+C298+C299+C302+C305+C306+C309+C310+C311+C312+C319+C333+C258</f>
        <v>297630</v>
      </c>
    </row>
    <row r="231" spans="1:3" hidden="1" outlineLevel="2" x14ac:dyDescent="0.25">
      <c r="A231" s="6">
        <v>2201</v>
      </c>
      <c r="B231" s="33" t="s">
        <v>246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4000</v>
      </c>
    </row>
    <row r="233" spans="1:3" hidden="1" outlineLevel="2" x14ac:dyDescent="0.25">
      <c r="A233" s="6">
        <v>2201</v>
      </c>
      <c r="B233" s="4" t="s">
        <v>40</v>
      </c>
      <c r="C233" s="5">
        <v>80000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4000</v>
      </c>
    </row>
    <row r="235" spans="1:3" hidden="1" outlineLevel="3" x14ac:dyDescent="0.25">
      <c r="A235" s="28"/>
      <c r="B235" s="27" t="s">
        <v>248</v>
      </c>
      <c r="C235" s="29">
        <v>2000</v>
      </c>
    </row>
    <row r="236" spans="1:3" hidden="1" outlineLevel="3" x14ac:dyDescent="0.25">
      <c r="A236" s="28"/>
      <c r="B236" s="27" t="s">
        <v>249</v>
      </c>
      <c r="C236" s="29">
        <v>2000</v>
      </c>
    </row>
    <row r="237" spans="1:3" hidden="1" outlineLevel="2" collapsed="1" x14ac:dyDescent="0.25">
      <c r="A237" s="6">
        <v>2201</v>
      </c>
      <c r="B237" s="4" t="s">
        <v>250</v>
      </c>
      <c r="C237" s="5">
        <v>4000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21500</v>
      </c>
    </row>
    <row r="239" spans="1:3" hidden="1" outlineLevel="3" x14ac:dyDescent="0.25">
      <c r="A239" s="28"/>
      <c r="B239" s="27" t="s">
        <v>252</v>
      </c>
      <c r="C239" s="29">
        <v>20000</v>
      </c>
    </row>
    <row r="240" spans="1:3" hidden="1" outlineLevel="3" x14ac:dyDescent="0.25">
      <c r="A240" s="28"/>
      <c r="B240" s="27" t="s">
        <v>253</v>
      </c>
      <c r="C240" s="29">
        <v>1500</v>
      </c>
    </row>
    <row r="241" spans="1:3" hidden="1" outlineLevel="3" x14ac:dyDescent="0.25">
      <c r="A241" s="28"/>
      <c r="B241" s="27" t="s">
        <v>254</v>
      </c>
      <c r="C241" s="29">
        <v>0</v>
      </c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collapsed="1" x14ac:dyDescent="0.25">
      <c r="A243" s="6">
        <v>2201</v>
      </c>
      <c r="B243" s="4" t="s">
        <v>256</v>
      </c>
      <c r="C243" s="5">
        <f>SUM(C244:C245)</f>
        <v>600</v>
      </c>
    </row>
    <row r="244" spans="1:3" hidden="1" outlineLevel="3" x14ac:dyDescent="0.25">
      <c r="A244" s="28"/>
      <c r="B244" s="27" t="s">
        <v>41</v>
      </c>
      <c r="C244" s="29">
        <v>500</v>
      </c>
    </row>
    <row r="245" spans="1:3" hidden="1" outlineLevel="3" x14ac:dyDescent="0.25">
      <c r="A245" s="28"/>
      <c r="B245" s="27" t="s">
        <v>257</v>
      </c>
      <c r="C245" s="29">
        <v>100</v>
      </c>
    </row>
    <row r="246" spans="1:3" hidden="1" outlineLevel="2" collapsed="1" x14ac:dyDescent="0.25">
      <c r="A246" s="6">
        <v>2201</v>
      </c>
      <c r="B246" s="4" t="s">
        <v>258</v>
      </c>
      <c r="C246" s="5">
        <v>1500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4000</v>
      </c>
    </row>
    <row r="248" spans="1:3" hidden="1" outlineLevel="3" x14ac:dyDescent="0.25">
      <c r="A248" s="28"/>
      <c r="B248" s="27" t="s">
        <v>260</v>
      </c>
      <c r="C248" s="29">
        <v>3000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>
        <v>500</v>
      </c>
    </row>
    <row r="251" spans="1:3" hidden="1" outlineLevel="3" x14ac:dyDescent="0.25">
      <c r="A251" s="28"/>
      <c r="B251" s="27" t="s">
        <v>263</v>
      </c>
      <c r="C251" s="29">
        <v>500</v>
      </c>
    </row>
    <row r="252" spans="1:3" hidden="1" outlineLevel="2" collapsed="1" x14ac:dyDescent="0.25">
      <c r="A252" s="6">
        <v>2201</v>
      </c>
      <c r="B252" s="4" t="s">
        <v>264</v>
      </c>
      <c r="C252" s="5">
        <f>SUM(C253:C256)</f>
        <v>31500</v>
      </c>
    </row>
    <row r="253" spans="1:3" hidden="1" outlineLevel="3" x14ac:dyDescent="0.25">
      <c r="A253" s="28"/>
      <c r="B253" s="27" t="s">
        <v>265</v>
      </c>
      <c r="C253" s="29">
        <v>10000</v>
      </c>
    </row>
    <row r="254" spans="1:3" hidden="1" outlineLevel="3" x14ac:dyDescent="0.25">
      <c r="A254" s="28"/>
      <c r="B254" s="27" t="s">
        <v>266</v>
      </c>
      <c r="C254" s="29">
        <v>20000</v>
      </c>
    </row>
    <row r="255" spans="1:3" hidden="1" outlineLevel="3" x14ac:dyDescent="0.25">
      <c r="A255" s="28"/>
      <c r="B255" s="27" t="s">
        <v>267</v>
      </c>
      <c r="C255" s="29">
        <v>1500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collapsed="1" x14ac:dyDescent="0.25">
      <c r="A257" s="6">
        <v>2201</v>
      </c>
      <c r="B257" s="4" t="s">
        <v>42</v>
      </c>
      <c r="C257" s="5">
        <v>2500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2000</v>
      </c>
    </row>
    <row r="262" spans="1:3" hidden="1" outlineLevel="2" x14ac:dyDescent="0.25">
      <c r="A262" s="6">
        <v>2201</v>
      </c>
      <c r="B262" s="4" t="s">
        <v>44</v>
      </c>
      <c r="C262" s="5">
        <v>6000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500</v>
      </c>
    </row>
    <row r="264" spans="1:3" hidden="1" outlineLevel="3" x14ac:dyDescent="0.25">
      <c r="A264" s="28"/>
      <c r="B264" s="27" t="s">
        <v>273</v>
      </c>
      <c r="C264" s="29">
        <v>500</v>
      </c>
    </row>
    <row r="265" spans="1:3" hidden="1" outlineLevel="3" x14ac:dyDescent="0.25">
      <c r="A265" s="28"/>
      <c r="B265" s="27" t="s">
        <v>274</v>
      </c>
      <c r="C265" s="29">
        <v>0</v>
      </c>
    </row>
    <row r="266" spans="1:3" hidden="1" outlineLevel="2" collapsed="1" x14ac:dyDescent="0.25">
      <c r="A266" s="6">
        <v>2201</v>
      </c>
      <c r="B266" s="4" t="s">
        <v>275</v>
      </c>
      <c r="C266" s="5">
        <v>200</v>
      </c>
    </row>
    <row r="267" spans="1:3" hidden="1" outlineLevel="2" collapsed="1" x14ac:dyDescent="0.25">
      <c r="A267" s="6">
        <v>2201</v>
      </c>
      <c r="B267" s="4" t="s">
        <v>276</v>
      </c>
      <c r="C267" s="5">
        <v>1500</v>
      </c>
    </row>
    <row r="268" spans="1:3" hidden="1" outlineLevel="2" x14ac:dyDescent="0.25">
      <c r="A268" s="6">
        <v>2201</v>
      </c>
      <c r="B268" s="4" t="s">
        <v>277</v>
      </c>
      <c r="C268" s="5">
        <f>SUM(C269:C271)</f>
        <v>5500</v>
      </c>
    </row>
    <row r="269" spans="1:3" hidden="1" outlineLevel="3" x14ac:dyDescent="0.25">
      <c r="A269" s="28"/>
      <c r="B269" s="27" t="s">
        <v>45</v>
      </c>
      <c r="C269" s="29">
        <v>3500</v>
      </c>
    </row>
    <row r="270" spans="1:3" hidden="1" outlineLevel="3" x14ac:dyDescent="0.25">
      <c r="A270" s="28"/>
      <c r="B270" s="27" t="s">
        <v>88</v>
      </c>
      <c r="C270" s="29">
        <v>1000</v>
      </c>
    </row>
    <row r="271" spans="1:3" hidden="1" outlineLevel="3" x14ac:dyDescent="0.25">
      <c r="A271" s="28"/>
      <c r="B271" s="27" t="s">
        <v>46</v>
      </c>
      <c r="C271" s="29">
        <v>1000</v>
      </c>
    </row>
    <row r="272" spans="1:3" hidden="1" outlineLevel="2" collapsed="1" x14ac:dyDescent="0.25">
      <c r="A272" s="6">
        <v>2201</v>
      </c>
      <c r="B272" s="4" t="s">
        <v>89</v>
      </c>
      <c r="C272" s="5">
        <f>SUM(C273:C277)</f>
        <v>5100</v>
      </c>
    </row>
    <row r="273" spans="1:3" hidden="1" outlineLevel="3" x14ac:dyDescent="0.25">
      <c r="A273" s="28"/>
      <c r="B273" s="27" t="s">
        <v>278</v>
      </c>
      <c r="C273" s="29">
        <v>1700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1700</v>
      </c>
    </row>
    <row r="277" spans="1:3" hidden="1" outlineLevel="3" x14ac:dyDescent="0.25">
      <c r="A277" s="28"/>
      <c r="B277" s="27" t="s">
        <v>282</v>
      </c>
      <c r="C277" s="29">
        <v>1700</v>
      </c>
    </row>
    <row r="278" spans="1:3" hidden="1" outlineLevel="2" collapsed="1" x14ac:dyDescent="0.25">
      <c r="A278" s="6">
        <v>2201</v>
      </c>
      <c r="B278" s="4" t="s">
        <v>283</v>
      </c>
      <c r="C278" s="5">
        <f>SUM(C279:C280)</f>
        <v>2000</v>
      </c>
    </row>
    <row r="279" spans="1:3" hidden="1" outlineLevel="3" x14ac:dyDescent="0.25">
      <c r="A279" s="28"/>
      <c r="B279" s="27" t="s">
        <v>47</v>
      </c>
      <c r="C279" s="29">
        <v>2000</v>
      </c>
    </row>
    <row r="280" spans="1:3" hidden="1" outlineLevel="3" x14ac:dyDescent="0.25">
      <c r="A280" s="28"/>
      <c r="B280" s="27" t="s">
        <v>284</v>
      </c>
      <c r="C280" s="29">
        <v>0</v>
      </c>
    </row>
    <row r="281" spans="1:3" hidden="1" outlineLevel="2" collapsed="1" x14ac:dyDescent="0.25">
      <c r="A281" s="6">
        <v>2201</v>
      </c>
      <c r="B281" s="4" t="s">
        <v>285</v>
      </c>
      <c r="C281" s="5">
        <v>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15000</v>
      </c>
    </row>
    <row r="283" spans="1:3" hidden="1" outlineLevel="3" x14ac:dyDescent="0.25">
      <c r="A283" s="28"/>
      <c r="B283" s="27" t="s">
        <v>287</v>
      </c>
      <c r="C283" s="29">
        <v>0</v>
      </c>
    </row>
    <row r="284" spans="1:3" hidden="1" outlineLevel="3" x14ac:dyDescent="0.25">
      <c r="A284" s="28"/>
      <c r="B284" s="27" t="s">
        <v>288</v>
      </c>
      <c r="C284" s="29">
        <v>15000</v>
      </c>
    </row>
    <row r="285" spans="1:3" hidden="1" outlineLevel="2" collapsed="1" x14ac:dyDescent="0.25">
      <c r="A285" s="6">
        <v>2201</v>
      </c>
      <c r="B285" s="4" t="s">
        <v>90</v>
      </c>
      <c r="C285" s="5">
        <f>SUM(C286:C287)</f>
        <v>500</v>
      </c>
    </row>
    <row r="286" spans="1:3" hidden="1" outlineLevel="3" x14ac:dyDescent="0.25">
      <c r="A286" s="28"/>
      <c r="B286" s="27" t="s">
        <v>289</v>
      </c>
      <c r="C286" s="29">
        <v>250</v>
      </c>
    </row>
    <row r="287" spans="1:3" hidden="1" outlineLevel="3" x14ac:dyDescent="0.25">
      <c r="A287" s="28"/>
      <c r="B287" s="27" t="s">
        <v>290</v>
      </c>
      <c r="C287" s="29">
        <v>250</v>
      </c>
    </row>
    <row r="288" spans="1:3" hidden="1" outlineLevel="2" collapsed="1" x14ac:dyDescent="0.25">
      <c r="A288" s="6">
        <v>2201</v>
      </c>
      <c r="B288" s="4" t="s">
        <v>291</v>
      </c>
      <c r="C288" s="5">
        <v>250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500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/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500</v>
      </c>
    </row>
    <row r="294" spans="1:3" hidden="1" outlineLevel="2" collapsed="1" x14ac:dyDescent="0.25">
      <c r="A294" s="6">
        <v>2201</v>
      </c>
      <c r="B294" s="4" t="s">
        <v>296</v>
      </c>
      <c r="C294" s="5">
        <f>SUM(C295:C296)</f>
        <v>1000</v>
      </c>
    </row>
    <row r="295" spans="1:3" hidden="1" outlineLevel="3" x14ac:dyDescent="0.25">
      <c r="A295" s="28"/>
      <c r="B295" s="27" t="s">
        <v>297</v>
      </c>
      <c r="C295" s="29">
        <v>500</v>
      </c>
    </row>
    <row r="296" spans="1:3" hidden="1" outlineLevel="3" x14ac:dyDescent="0.25">
      <c r="A296" s="28"/>
      <c r="B296" s="27" t="s">
        <v>298</v>
      </c>
      <c r="C296" s="29">
        <v>500</v>
      </c>
    </row>
    <row r="297" spans="1:3" hidden="1" outlineLevel="2" collapsed="1" x14ac:dyDescent="0.25">
      <c r="A297" s="6">
        <v>2201</v>
      </c>
      <c r="B297" s="4" t="s">
        <v>299</v>
      </c>
      <c r="C297" s="5">
        <v>500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2000</v>
      </c>
    </row>
    <row r="300" spans="1:3" hidden="1" outlineLevel="3" collapsed="1" x14ac:dyDescent="0.25">
      <c r="A300" s="28"/>
      <c r="B300" s="27" t="s">
        <v>48</v>
      </c>
      <c r="C300" s="29">
        <v>1000</v>
      </c>
    </row>
    <row r="301" spans="1:3" hidden="1" outlineLevel="3" x14ac:dyDescent="0.25">
      <c r="A301" s="28"/>
      <c r="B301" s="27" t="s">
        <v>49</v>
      </c>
      <c r="C301" s="29">
        <v>1000</v>
      </c>
    </row>
    <row r="302" spans="1:3" hidden="1" outlineLevel="2" collapsed="1" x14ac:dyDescent="0.25">
      <c r="A302" s="6">
        <v>2201</v>
      </c>
      <c r="B302" s="4" t="s">
        <v>92</v>
      </c>
      <c r="C302" s="5">
        <f>SUM(C303:C304)</f>
        <v>4000</v>
      </c>
    </row>
    <row r="303" spans="1:3" hidden="1" outlineLevel="3" collapsed="1" x14ac:dyDescent="0.25">
      <c r="A303" s="28"/>
      <c r="B303" s="27" t="s">
        <v>302</v>
      </c>
      <c r="C303" s="29">
        <v>4000</v>
      </c>
    </row>
    <row r="304" spans="1:3" hidden="1" outlineLevel="3" x14ac:dyDescent="0.25">
      <c r="A304" s="28"/>
      <c r="B304" s="27" t="s">
        <v>303</v>
      </c>
      <c r="C304" s="29">
        <v>0</v>
      </c>
    </row>
    <row r="305" spans="1:3" hidden="1" outlineLevel="2" collapsed="1" x14ac:dyDescent="0.25">
      <c r="A305" s="6">
        <v>2201</v>
      </c>
      <c r="B305" s="4" t="s">
        <v>93</v>
      </c>
      <c r="C305" s="5">
        <v>1000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500</v>
      </c>
    </row>
    <row r="307" spans="1:3" hidden="1" outlineLevel="3" collapsed="1" x14ac:dyDescent="0.25">
      <c r="A307" s="28"/>
      <c r="B307" s="27" t="s">
        <v>304</v>
      </c>
      <c r="C307" s="29">
        <v>500</v>
      </c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collapsed="1" x14ac:dyDescent="0.25">
      <c r="A309" s="6">
        <v>2201</v>
      </c>
      <c r="B309" s="4" t="s">
        <v>307</v>
      </c>
      <c r="C309" s="5">
        <v>500</v>
      </c>
    </row>
    <row r="310" spans="1:3" hidden="1" outlineLevel="2" x14ac:dyDescent="0.25">
      <c r="A310" s="6">
        <v>2201</v>
      </c>
      <c r="B310" s="4" t="s">
        <v>308</v>
      </c>
      <c r="C310" s="5">
        <v>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480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/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>
        <v>180</v>
      </c>
    </row>
    <row r="318" spans="1:3" hidden="1" outlineLevel="3" x14ac:dyDescent="0.25">
      <c r="A318" s="28"/>
      <c r="B318" s="27" t="s">
        <v>315</v>
      </c>
      <c r="C318" s="29">
        <v>300</v>
      </c>
    </row>
    <row r="319" spans="1:3" hidden="1" outlineLevel="2" collapsed="1" x14ac:dyDescent="0.25">
      <c r="A319" s="6">
        <v>2201</v>
      </c>
      <c r="B319" s="4" t="s">
        <v>316</v>
      </c>
      <c r="C319" s="5">
        <f>SUM(C320:C332)</f>
        <v>94500</v>
      </c>
    </row>
    <row r="320" spans="1:3" hidden="1" outlineLevel="3" x14ac:dyDescent="0.25">
      <c r="A320" s="28"/>
      <c r="B320" s="27" t="s">
        <v>317</v>
      </c>
      <c r="C320" s="29"/>
    </row>
    <row r="321" spans="1:3" hidden="1" outlineLevel="3" x14ac:dyDescent="0.25">
      <c r="A321" s="28"/>
      <c r="B321" s="27" t="s">
        <v>318</v>
      </c>
      <c r="C321" s="29">
        <v>65000</v>
      </c>
    </row>
    <row r="322" spans="1:3" hidden="1" outlineLevel="3" x14ac:dyDescent="0.25">
      <c r="A322" s="28"/>
      <c r="B322" s="27" t="s">
        <v>319</v>
      </c>
      <c r="C322" s="29">
        <v>6000</v>
      </c>
    </row>
    <row r="323" spans="1:3" hidden="1" outlineLevel="3" x14ac:dyDescent="0.25">
      <c r="A323" s="28"/>
      <c r="B323" s="27" t="s">
        <v>320</v>
      </c>
      <c r="C323" s="29">
        <v>15000</v>
      </c>
    </row>
    <row r="324" spans="1:3" hidden="1" outlineLevel="3" x14ac:dyDescent="0.25">
      <c r="A324" s="28"/>
      <c r="B324" s="27" t="s">
        <v>321</v>
      </c>
      <c r="C324" s="29">
        <v>500</v>
      </c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2000</v>
      </c>
    </row>
    <row r="332" spans="1:3" hidden="1" outlineLevel="3" x14ac:dyDescent="0.25">
      <c r="A332" s="28"/>
      <c r="B332" s="27" t="s">
        <v>329</v>
      </c>
      <c r="C332" s="29">
        <v>6000</v>
      </c>
    </row>
    <row r="333" spans="1:3" ht="15" hidden="1" customHeight="1" outlineLevel="2" collapsed="1" x14ac:dyDescent="0.25">
      <c r="A333" s="6">
        <v>2201</v>
      </c>
      <c r="B333" s="4" t="s">
        <v>330</v>
      </c>
      <c r="C333" s="5">
        <v>500</v>
      </c>
    </row>
    <row r="334" spans="1:3" outlineLevel="1" collapsed="1" x14ac:dyDescent="0.25">
      <c r="A334" s="52" t="s">
        <v>331</v>
      </c>
      <c r="B334" s="53"/>
      <c r="C334" s="31">
        <f>C335+C344+C345+C349+C352+C353+C358+C364+C367+C370+C371</f>
        <v>22000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7000</v>
      </c>
    </row>
    <row r="336" spans="1:3" ht="15" hidden="1" customHeight="1" outlineLevel="3" x14ac:dyDescent="0.25">
      <c r="A336" s="27"/>
      <c r="B336" s="27" t="s">
        <v>333</v>
      </c>
      <c r="C336" s="29">
        <v>500</v>
      </c>
    </row>
    <row r="337" spans="1:3" ht="15" hidden="1" customHeight="1" outlineLevel="3" x14ac:dyDescent="0.25">
      <c r="A337" s="27"/>
      <c r="B337" s="27" t="s">
        <v>334</v>
      </c>
      <c r="C337" s="29">
        <v>5000</v>
      </c>
    </row>
    <row r="338" spans="1:3" ht="15" hidden="1" customHeight="1" outlineLevel="3" x14ac:dyDescent="0.25">
      <c r="A338" s="27"/>
      <c r="B338" s="27" t="s">
        <v>335</v>
      </c>
      <c r="C338" s="29">
        <v>1000</v>
      </c>
    </row>
    <row r="339" spans="1:3" ht="15" hidden="1" customHeight="1" outlineLevel="3" x14ac:dyDescent="0.25">
      <c r="A339" s="27"/>
      <c r="B339" s="27" t="s">
        <v>336</v>
      </c>
      <c r="C339" s="29">
        <v>500</v>
      </c>
    </row>
    <row r="340" spans="1:3" ht="15" hidden="1" customHeight="1" outlineLevel="2" collapsed="1" x14ac:dyDescent="0.25">
      <c r="A340" s="6">
        <v>2202</v>
      </c>
      <c r="B340" s="4" t="s">
        <v>337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collapsed="1" x14ac:dyDescent="0.25">
      <c r="A344" s="6">
        <v>2202</v>
      </c>
      <c r="B344" s="4" t="s">
        <v>50</v>
      </c>
      <c r="C344" s="5">
        <v>8000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3000</v>
      </c>
    </row>
    <row r="346" spans="1:3" ht="15" hidden="1" customHeight="1" outlineLevel="3" x14ac:dyDescent="0.25">
      <c r="A346" s="27"/>
      <c r="B346" s="27" t="s">
        <v>341</v>
      </c>
      <c r="C346" s="29">
        <v>3000</v>
      </c>
    </row>
    <row r="347" spans="1:3" ht="15" hidden="1" customHeight="1" outlineLevel="3" x14ac:dyDescent="0.25">
      <c r="A347" s="27"/>
      <c r="B347" s="27" t="s">
        <v>342</v>
      </c>
      <c r="C347" s="29"/>
    </row>
    <row r="348" spans="1:3" ht="15" hidden="1" customHeight="1" outlineLevel="3" x14ac:dyDescent="0.25">
      <c r="A348" s="27"/>
      <c r="B348" s="27" t="s">
        <v>335</v>
      </c>
      <c r="C348" s="29">
        <v>0</v>
      </c>
    </row>
    <row r="349" spans="1:3" hidden="1" outlineLevel="2" collapsed="1" x14ac:dyDescent="0.25">
      <c r="A349" s="6">
        <v>2202</v>
      </c>
      <c r="B349" s="4" t="s">
        <v>96</v>
      </c>
      <c r="C349" s="5">
        <f>SUM(C350:C351)</f>
        <v>500</v>
      </c>
    </row>
    <row r="350" spans="1:3" ht="15" hidden="1" customHeight="1" outlineLevel="3" x14ac:dyDescent="0.25">
      <c r="A350" s="27"/>
      <c r="B350" s="27" t="s">
        <v>343</v>
      </c>
      <c r="C350" s="29">
        <v>500</v>
      </c>
    </row>
    <row r="351" spans="1:3" ht="15" hidden="1" customHeight="1" outlineLevel="3" x14ac:dyDescent="0.25">
      <c r="A351" s="27"/>
      <c r="B351" s="27" t="s">
        <v>344</v>
      </c>
      <c r="C351" s="29"/>
    </row>
    <row r="352" spans="1:3" hidden="1" outlineLevel="2" collapsed="1" x14ac:dyDescent="0.25">
      <c r="A352" s="6">
        <v>2202</v>
      </c>
      <c r="B352" s="4" t="s">
        <v>345</v>
      </c>
      <c r="C352" s="5">
        <v>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0</v>
      </c>
    </row>
    <row r="356" spans="1:3" ht="15" hidden="1" customHeight="1" outlineLevel="3" x14ac:dyDescent="0.25">
      <c r="A356" s="27"/>
      <c r="B356" s="27" t="s">
        <v>349</v>
      </c>
      <c r="C356" s="29">
        <v>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collapsed="1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collapsed="1" x14ac:dyDescent="0.25">
      <c r="A364" s="6">
        <v>2202</v>
      </c>
      <c r="B364" s="4" t="s">
        <v>97</v>
      </c>
      <c r="C364" s="5">
        <f>SUM(C365:C366)</f>
        <v>3000</v>
      </c>
    </row>
    <row r="365" spans="1:3" ht="15" hidden="1" customHeight="1" outlineLevel="3" x14ac:dyDescent="0.25">
      <c r="A365" s="27"/>
      <c r="B365" s="27" t="s">
        <v>357</v>
      </c>
      <c r="C365" s="29">
        <v>3000</v>
      </c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collapsed="1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collapsed="1" x14ac:dyDescent="0.25">
      <c r="A370" s="6">
        <v>2202</v>
      </c>
      <c r="B370" s="4" t="s">
        <v>360</v>
      </c>
      <c r="C370" s="5">
        <v>500</v>
      </c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outlineLevel="1" collapsed="1" x14ac:dyDescent="0.25">
      <c r="A372" s="52" t="s">
        <v>362</v>
      </c>
      <c r="B372" s="53"/>
      <c r="C372" s="31">
        <v>0</v>
      </c>
    </row>
    <row r="373" spans="1:3" x14ac:dyDescent="0.25">
      <c r="A373" s="58" t="s">
        <v>363</v>
      </c>
      <c r="B373" s="59"/>
      <c r="C373" s="34">
        <f>C374+C394+C399+C412+C418+C428</f>
        <v>33506</v>
      </c>
    </row>
    <row r="374" spans="1:3" outlineLevel="1" x14ac:dyDescent="0.25">
      <c r="A374" s="52" t="s">
        <v>364</v>
      </c>
      <c r="B374" s="53"/>
      <c r="C374" s="31">
        <f>C375+C376+C380+C381+C384+C387+C390+C391+C392+C393</f>
        <v>23000</v>
      </c>
    </row>
    <row r="375" spans="1:3" hidden="1" outlineLevel="2" x14ac:dyDescent="0.25">
      <c r="A375" s="6">
        <v>3302</v>
      </c>
      <c r="B375" s="4" t="s">
        <v>365</v>
      </c>
      <c r="C375" s="5">
        <v>2000</v>
      </c>
    </row>
    <row r="376" spans="1:3" hidden="1" outlineLevel="2" x14ac:dyDescent="0.25">
      <c r="A376" s="6">
        <v>3302</v>
      </c>
      <c r="B376" s="4" t="s">
        <v>366</v>
      </c>
      <c r="C376" s="5">
        <f>SUM(C377:C379)</f>
        <v>14000</v>
      </c>
    </row>
    <row r="377" spans="1:3" ht="15" hidden="1" customHeight="1" outlineLevel="3" x14ac:dyDescent="0.25">
      <c r="A377" s="27"/>
      <c r="B377" s="27" t="s">
        <v>367</v>
      </c>
      <c r="C377" s="29">
        <v>10500</v>
      </c>
    </row>
    <row r="378" spans="1:3" ht="15" hidden="1" customHeight="1" outlineLevel="3" x14ac:dyDescent="0.25">
      <c r="A378" s="27"/>
      <c r="B378" s="27" t="s">
        <v>368</v>
      </c>
      <c r="C378" s="29">
        <v>3500</v>
      </c>
    </row>
    <row r="379" spans="1:3" ht="15" hidden="1" customHeight="1" outlineLevel="3" x14ac:dyDescent="0.25">
      <c r="A379" s="27"/>
      <c r="B379" s="27" t="s">
        <v>369</v>
      </c>
      <c r="C379" s="29">
        <v>0</v>
      </c>
    </row>
    <row r="380" spans="1:3" hidden="1" outlineLevel="2" collapsed="1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500</v>
      </c>
    </row>
    <row r="382" spans="1:3" ht="15" hidden="1" customHeight="1" outlineLevel="3" x14ac:dyDescent="0.25">
      <c r="A382" s="27"/>
      <c r="B382" s="27" t="s">
        <v>372</v>
      </c>
      <c r="C382" s="29">
        <v>500</v>
      </c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collapsed="1" x14ac:dyDescent="0.25">
      <c r="A384" s="6">
        <v>3302</v>
      </c>
      <c r="B384" s="4" t="s">
        <v>374</v>
      </c>
      <c r="C384" s="5">
        <f>SUM(C385:C386)</f>
        <v>1000</v>
      </c>
    </row>
    <row r="385" spans="1:6" ht="15" hidden="1" customHeight="1" outlineLevel="3" x14ac:dyDescent="0.25">
      <c r="A385" s="27"/>
      <c r="B385" s="27" t="s">
        <v>375</v>
      </c>
      <c r="C385" s="29">
        <v>500</v>
      </c>
    </row>
    <row r="386" spans="1:6" ht="15" hidden="1" customHeight="1" outlineLevel="3" x14ac:dyDescent="0.25">
      <c r="A386" s="27"/>
      <c r="B386" s="27" t="s">
        <v>376</v>
      </c>
      <c r="C386" s="29">
        <v>500</v>
      </c>
    </row>
    <row r="387" spans="1:6" hidden="1" outlineLevel="2" collapsed="1" x14ac:dyDescent="0.25">
      <c r="A387" s="6">
        <v>3302</v>
      </c>
      <c r="B387" s="4" t="s">
        <v>377</v>
      </c>
      <c r="C387" s="5">
        <f>SUM(C388:C389)</f>
        <v>2500</v>
      </c>
    </row>
    <row r="388" spans="1:6" ht="15" hidden="1" customHeight="1" outlineLevel="3" x14ac:dyDescent="0.25">
      <c r="A388" s="27"/>
      <c r="B388" s="27" t="s">
        <v>378</v>
      </c>
      <c r="C388" s="29">
        <v>2000</v>
      </c>
    </row>
    <row r="389" spans="1:6" ht="15" hidden="1" customHeight="1" outlineLevel="3" x14ac:dyDescent="0.25">
      <c r="A389" s="27"/>
      <c r="B389" s="27" t="s">
        <v>379</v>
      </c>
      <c r="C389" s="29">
        <v>500</v>
      </c>
    </row>
    <row r="390" spans="1:6" hidden="1" outlineLevel="2" collapsed="1" x14ac:dyDescent="0.25">
      <c r="A390" s="6">
        <v>3302</v>
      </c>
      <c r="B390" s="4" t="s">
        <v>380</v>
      </c>
      <c r="C390" s="5"/>
    </row>
    <row r="391" spans="1:6" hidden="1" outlineLevel="2" x14ac:dyDescent="0.25">
      <c r="A391" s="6">
        <v>3302</v>
      </c>
      <c r="B391" s="4" t="s">
        <v>381</v>
      </c>
      <c r="C391" s="5"/>
    </row>
    <row r="392" spans="1:6" hidden="1" outlineLevel="2" x14ac:dyDescent="0.25">
      <c r="A392" s="6">
        <v>3302</v>
      </c>
      <c r="B392" s="4" t="s">
        <v>382</v>
      </c>
      <c r="C392" s="5">
        <v>3000</v>
      </c>
    </row>
    <row r="393" spans="1:6" hidden="1" outlineLevel="2" x14ac:dyDescent="0.25">
      <c r="A393" s="6">
        <v>3302</v>
      </c>
      <c r="B393" s="4" t="s">
        <v>383</v>
      </c>
      <c r="C393" s="5">
        <v>0</v>
      </c>
    </row>
    <row r="394" spans="1:6" outlineLevel="1" collapsed="1" x14ac:dyDescent="0.25">
      <c r="A394" s="52" t="s">
        <v>384</v>
      </c>
      <c r="B394" s="53"/>
      <c r="C394" s="31">
        <f>SUM(C395:C398)</f>
        <v>1700</v>
      </c>
    </row>
    <row r="395" spans="1:6" hidden="1" outlineLevel="2" collapsed="1" x14ac:dyDescent="0.25">
      <c r="A395" s="6">
        <v>3303</v>
      </c>
      <c r="B395" s="4" t="s">
        <v>385</v>
      </c>
      <c r="C395" s="5">
        <v>900</v>
      </c>
    </row>
    <row r="396" spans="1:6" hidden="1" outlineLevel="2" x14ac:dyDescent="0.25">
      <c r="A396" s="6">
        <v>3303</v>
      </c>
      <c r="B396" s="4" t="s">
        <v>386</v>
      </c>
      <c r="C396" s="5">
        <v>300</v>
      </c>
    </row>
    <row r="397" spans="1:6" hidden="1" outlineLevel="2" x14ac:dyDescent="0.25">
      <c r="A397" s="6">
        <v>3303</v>
      </c>
      <c r="B397" s="4" t="s">
        <v>387</v>
      </c>
      <c r="C397" s="5">
        <v>500</v>
      </c>
    </row>
    <row r="398" spans="1:6" hidden="1" outlineLevel="2" x14ac:dyDescent="0.25">
      <c r="A398" s="6">
        <v>3303</v>
      </c>
      <c r="B398" s="4" t="s">
        <v>383</v>
      </c>
      <c r="C398" s="5">
        <v>0</v>
      </c>
    </row>
    <row r="399" spans="1:6" outlineLevel="1" collapsed="1" x14ac:dyDescent="0.25">
      <c r="A399" s="52" t="s">
        <v>388</v>
      </c>
      <c r="B399" s="53"/>
      <c r="C399" s="31">
        <f>C400+C401+C402+C403+C407+C408+C409+C410+C411</f>
        <v>7900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500</v>
      </c>
    </row>
    <row r="404" spans="1:3" ht="15" hidden="1" customHeight="1" outlineLevel="3" x14ac:dyDescent="0.25">
      <c r="A404" s="28"/>
      <c r="B404" s="27" t="s">
        <v>393</v>
      </c>
      <c r="C404" s="29">
        <v>500</v>
      </c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collapsed="1" x14ac:dyDescent="0.25">
      <c r="A407" s="6">
        <v>3305</v>
      </c>
      <c r="B407" s="4" t="s">
        <v>396</v>
      </c>
      <c r="C407" s="5">
        <v>3000</v>
      </c>
    </row>
    <row r="408" spans="1:3" hidden="1" outlineLevel="2" x14ac:dyDescent="0.25">
      <c r="A408" s="6">
        <v>3305</v>
      </c>
      <c r="B408" s="4" t="s">
        <v>397</v>
      </c>
      <c r="C408" s="5">
        <v>500</v>
      </c>
    </row>
    <row r="409" spans="1:3" hidden="1" outlineLevel="2" x14ac:dyDescent="0.25">
      <c r="A409" s="6">
        <v>3305</v>
      </c>
      <c r="B409" s="4" t="s">
        <v>398</v>
      </c>
      <c r="C409" s="5">
        <v>500</v>
      </c>
    </row>
    <row r="410" spans="1:3" hidden="1" outlineLevel="2" x14ac:dyDescent="0.25">
      <c r="A410" s="6">
        <v>3305</v>
      </c>
      <c r="B410" s="4" t="s">
        <v>399</v>
      </c>
      <c r="C410" s="5">
        <v>3000</v>
      </c>
    </row>
    <row r="411" spans="1:3" hidden="1" outlineLevel="2" x14ac:dyDescent="0.25">
      <c r="A411" s="6">
        <v>3305</v>
      </c>
      <c r="B411" s="4" t="s">
        <v>383</v>
      </c>
      <c r="C411" s="5">
        <v>400</v>
      </c>
    </row>
    <row r="412" spans="1:3" outlineLevel="1" collapsed="1" x14ac:dyDescent="0.25">
      <c r="A412" s="52" t="s">
        <v>400</v>
      </c>
      <c r="B412" s="53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401</v>
      </c>
      <c r="C413" s="5">
        <v>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outlineLevel="1" collapsed="1" x14ac:dyDescent="0.25">
      <c r="A418" s="52" t="s">
        <v>406</v>
      </c>
      <c r="B418" s="53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collapsed="1" x14ac:dyDescent="0.25">
      <c r="A421" s="6">
        <v>3307</v>
      </c>
      <c r="B421" s="4" t="s">
        <v>392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409</v>
      </c>
      <c r="C422" s="29">
        <v>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collapsed="1" x14ac:dyDescent="0.25">
      <c r="A427" s="6">
        <v>3307</v>
      </c>
      <c r="B427" s="4" t="s">
        <v>414</v>
      </c>
      <c r="C427" s="5">
        <v>0</v>
      </c>
    </row>
    <row r="428" spans="1:3" outlineLevel="1" collapsed="1" x14ac:dyDescent="0.25">
      <c r="A428" s="52" t="s">
        <v>415</v>
      </c>
      <c r="B428" s="53"/>
      <c r="C428" s="31">
        <f>SUM(C429:C434)</f>
        <v>906</v>
      </c>
    </row>
    <row r="429" spans="1:3" hidden="1" outlineLevel="2" collapsed="1" x14ac:dyDescent="0.25">
      <c r="A429" s="6">
        <v>3310</v>
      </c>
      <c r="B429" s="4" t="s">
        <v>417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906</v>
      </c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421</v>
      </c>
      <c r="C435" s="29">
        <v>0</v>
      </c>
    </row>
    <row r="436" spans="1:3" ht="15" hidden="1" customHeight="1" outlineLevel="2" x14ac:dyDescent="0.25">
      <c r="A436" s="28"/>
      <c r="B436" s="27" t="s">
        <v>422</v>
      </c>
      <c r="C436" s="29">
        <v>0</v>
      </c>
    </row>
    <row r="437" spans="1:3" collapsed="1" x14ac:dyDescent="0.25">
      <c r="A437" s="56" t="s">
        <v>423</v>
      </c>
      <c r="B437" s="57"/>
      <c r="C437" s="34">
        <f>C438+C439</f>
        <v>0</v>
      </c>
    </row>
    <row r="438" spans="1:3" outlineLevel="1" x14ac:dyDescent="0.25">
      <c r="A438" s="52" t="s">
        <v>424</v>
      </c>
      <c r="B438" s="53"/>
      <c r="C438" s="31"/>
    </row>
    <row r="439" spans="1:3" outlineLevel="1" x14ac:dyDescent="0.25">
      <c r="A439" s="52" t="s">
        <v>425</v>
      </c>
      <c r="B439" s="53"/>
      <c r="C439" s="31">
        <v>0</v>
      </c>
    </row>
    <row r="440" spans="1:3" x14ac:dyDescent="0.25">
      <c r="A440" s="48" t="s">
        <v>429</v>
      </c>
      <c r="B440" s="49"/>
      <c r="C440" s="35">
        <f>C441</f>
        <v>25000</v>
      </c>
    </row>
    <row r="441" spans="1:3" x14ac:dyDescent="0.25">
      <c r="A441" s="50" t="s">
        <v>430</v>
      </c>
      <c r="B441" s="51"/>
      <c r="C441" s="32">
        <f>C442+C446</f>
        <v>25000</v>
      </c>
    </row>
    <row r="442" spans="1:3" outlineLevel="1" x14ac:dyDescent="0.25">
      <c r="A442" s="52" t="s">
        <v>431</v>
      </c>
      <c r="B442" s="53"/>
      <c r="C442" s="31">
        <f>SUM(C443:C445)</f>
        <v>25000</v>
      </c>
    </row>
    <row r="443" spans="1:3" hidden="1" outlineLevel="2" collapsed="1" x14ac:dyDescent="0.25">
      <c r="A443" s="6">
        <v>5500</v>
      </c>
      <c r="B443" s="4" t="s">
        <v>432</v>
      </c>
      <c r="C443" s="5">
        <v>25000</v>
      </c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outlineLevel="1" collapsed="1" x14ac:dyDescent="0.25">
      <c r="A446" s="52" t="s">
        <v>435</v>
      </c>
      <c r="B446" s="53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54" t="s">
        <v>53</v>
      </c>
      <c r="B449" s="55"/>
      <c r="C449" s="36">
        <f>C450+C606+C615</f>
        <v>1113385.93</v>
      </c>
    </row>
    <row r="450" spans="1:3" x14ac:dyDescent="0.25">
      <c r="A450" s="48" t="s">
        <v>438</v>
      </c>
      <c r="B450" s="49"/>
      <c r="C450" s="35">
        <f>C451+C528+C532+C535</f>
        <v>1041000</v>
      </c>
    </row>
    <row r="451" spans="1:3" x14ac:dyDescent="0.25">
      <c r="A451" s="50" t="s">
        <v>439</v>
      </c>
      <c r="B451" s="51"/>
      <c r="C451" s="37">
        <f>C452+C457+C458+C459+C466+C467+C471+C474+C475+C476+C477+C482+C485+C489+C493+C500+C506+C518</f>
        <v>1041000</v>
      </c>
    </row>
    <row r="452" spans="1:3" outlineLevel="1" x14ac:dyDescent="0.25">
      <c r="A452" s="52" t="s">
        <v>440</v>
      </c>
      <c r="B452" s="53"/>
      <c r="C452" s="31">
        <f>SUM(C453:C456)</f>
        <v>10000</v>
      </c>
    </row>
    <row r="453" spans="1:3" hidden="1" outlineLevel="2" x14ac:dyDescent="0.25">
      <c r="A453" s="7">
        <v>6600</v>
      </c>
      <c r="B453" s="4" t="s">
        <v>442</v>
      </c>
      <c r="C453" s="5">
        <v>0</v>
      </c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>
        <v>10000</v>
      </c>
    </row>
    <row r="457" spans="1:3" outlineLevel="1" collapsed="1" x14ac:dyDescent="0.25">
      <c r="A457" s="52" t="s">
        <v>441</v>
      </c>
      <c r="B457" s="53"/>
      <c r="C457" s="30">
        <v>0</v>
      </c>
    </row>
    <row r="458" spans="1:3" outlineLevel="1" x14ac:dyDescent="0.25">
      <c r="A458" s="52" t="s">
        <v>446</v>
      </c>
      <c r="B458" s="53"/>
      <c r="C458" s="31">
        <v>0</v>
      </c>
    </row>
    <row r="459" spans="1:3" outlineLevel="1" x14ac:dyDescent="0.25">
      <c r="A459" s="52" t="s">
        <v>447</v>
      </c>
      <c r="B459" s="53"/>
      <c r="C459" s="31">
        <f>SUM(C460:C465)</f>
        <v>80000</v>
      </c>
    </row>
    <row r="460" spans="1:3" hidden="1" outlineLevel="2" x14ac:dyDescent="0.25">
      <c r="A460" s="7">
        <v>6603</v>
      </c>
      <c r="B460" s="4" t="s">
        <v>448</v>
      </c>
      <c r="C460" s="5">
        <v>50000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10000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>
        <v>20000</v>
      </c>
    </row>
    <row r="465" spans="1:3" hidden="1" outlineLevel="2" x14ac:dyDescent="0.25">
      <c r="A465" s="7">
        <v>6603</v>
      </c>
      <c r="B465" s="4" t="s">
        <v>453</v>
      </c>
      <c r="C465" s="5">
        <v>0</v>
      </c>
    </row>
    <row r="466" spans="1:3" outlineLevel="1" collapsed="1" x14ac:dyDescent="0.25">
      <c r="A466" s="52" t="s">
        <v>454</v>
      </c>
      <c r="B466" s="53"/>
      <c r="C466" s="31">
        <v>30000</v>
      </c>
    </row>
    <row r="467" spans="1:3" outlineLevel="1" x14ac:dyDescent="0.25">
      <c r="A467" s="52" t="s">
        <v>455</v>
      </c>
      <c r="B467" s="53"/>
      <c r="C467" s="31">
        <f>SUM(C468:C470)</f>
        <v>15000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>
        <v>15000</v>
      </c>
    </row>
    <row r="471" spans="1:3" outlineLevel="1" collapsed="1" x14ac:dyDescent="0.25">
      <c r="A471" s="52" t="s">
        <v>459</v>
      </c>
      <c r="B471" s="53"/>
      <c r="C471" s="31">
        <f>SUM(C472:C473)</f>
        <v>210000</v>
      </c>
    </row>
    <row r="472" spans="1:3" hidden="1" outlineLevel="2" x14ac:dyDescent="0.25">
      <c r="A472" s="7">
        <v>6606</v>
      </c>
      <c r="B472" s="4" t="s">
        <v>460</v>
      </c>
      <c r="C472" s="5">
        <v>190000</v>
      </c>
    </row>
    <row r="473" spans="1:3" hidden="1" outlineLevel="2" x14ac:dyDescent="0.25">
      <c r="A473" s="7">
        <v>6606</v>
      </c>
      <c r="B473" s="4" t="s">
        <v>461</v>
      </c>
      <c r="C473" s="5">
        <v>20000</v>
      </c>
    </row>
    <row r="474" spans="1:3" outlineLevel="1" collapsed="1" x14ac:dyDescent="0.25">
      <c r="A474" s="52" t="s">
        <v>462</v>
      </c>
      <c r="B474" s="53"/>
      <c r="C474" s="31">
        <v>0</v>
      </c>
    </row>
    <row r="475" spans="1:3" outlineLevel="1" collapsed="1" x14ac:dyDescent="0.25">
      <c r="A475" s="52" t="s">
        <v>463</v>
      </c>
      <c r="B475" s="53"/>
      <c r="C475" s="31">
        <v>5000</v>
      </c>
    </row>
    <row r="476" spans="1:3" outlineLevel="1" collapsed="1" x14ac:dyDescent="0.25">
      <c r="A476" s="52" t="s">
        <v>464</v>
      </c>
      <c r="B476" s="53"/>
      <c r="C476" s="31">
        <v>0</v>
      </c>
    </row>
    <row r="477" spans="1:3" outlineLevel="1" x14ac:dyDescent="0.25">
      <c r="A477" s="52" t="s">
        <v>465</v>
      </c>
      <c r="B477" s="53"/>
      <c r="C477" s="31">
        <f>SUM(C478:C481)</f>
        <v>170000</v>
      </c>
    </row>
    <row r="478" spans="1:3" hidden="1" outlineLevel="2" x14ac:dyDescent="0.25">
      <c r="A478" s="7">
        <v>6610</v>
      </c>
      <c r="B478" s="4" t="s">
        <v>466</v>
      </c>
      <c r="C478" s="5">
        <v>150000</v>
      </c>
    </row>
    <row r="479" spans="1:3" hidden="1" outlineLevel="2" x14ac:dyDescent="0.25">
      <c r="A479" s="7">
        <v>6610</v>
      </c>
      <c r="B479" s="4" t="s">
        <v>467</v>
      </c>
      <c r="C479" s="5">
        <v>0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20000</v>
      </c>
    </row>
    <row r="482" spans="1:3" outlineLevel="1" collapsed="1" x14ac:dyDescent="0.25">
      <c r="A482" s="52" t="s">
        <v>472</v>
      </c>
      <c r="B482" s="53"/>
      <c r="C482" s="31">
        <f>SUM(C483:C484)</f>
        <v>5000</v>
      </c>
    </row>
    <row r="483" spans="1:3" hidden="1" outlineLevel="2" x14ac:dyDescent="0.25">
      <c r="A483" s="7">
        <v>6611</v>
      </c>
      <c r="B483" s="4" t="s">
        <v>470</v>
      </c>
      <c r="C483" s="5">
        <v>5000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outlineLevel="1" collapsed="1" x14ac:dyDescent="0.25">
      <c r="A485" s="52" t="s">
        <v>476</v>
      </c>
      <c r="B485" s="53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473</v>
      </c>
      <c r="C486" s="5">
        <v>0</v>
      </c>
    </row>
    <row r="487" spans="1:3" hidden="1" outlineLevel="2" x14ac:dyDescent="0.25">
      <c r="A487" s="7">
        <v>6612</v>
      </c>
      <c r="B487" s="4" t="s">
        <v>474</v>
      </c>
      <c r="C487" s="5">
        <v>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outlineLevel="1" collapsed="1" x14ac:dyDescent="0.25">
      <c r="A489" s="52" t="s">
        <v>477</v>
      </c>
      <c r="B489" s="53"/>
      <c r="C489" s="31">
        <f>SUM(C490:C492)</f>
        <v>400000</v>
      </c>
    </row>
    <row r="490" spans="1:3" hidden="1" outlineLevel="2" x14ac:dyDescent="0.25">
      <c r="A490" s="7">
        <v>6613</v>
      </c>
      <c r="B490" s="4" t="s">
        <v>478</v>
      </c>
      <c r="C490" s="5">
        <v>50000</v>
      </c>
    </row>
    <row r="491" spans="1:3" hidden="1" outlineLevel="2" x14ac:dyDescent="0.25">
      <c r="A491" s="7">
        <v>6613</v>
      </c>
      <c r="B491" s="4" t="s">
        <v>479</v>
      </c>
      <c r="C491" s="5">
        <v>300000</v>
      </c>
    </row>
    <row r="492" spans="1:3" hidden="1" outlineLevel="2" x14ac:dyDescent="0.25">
      <c r="A492" s="7">
        <v>6613</v>
      </c>
      <c r="B492" s="4" t="s">
        <v>475</v>
      </c>
      <c r="C492" s="5">
        <v>50000</v>
      </c>
    </row>
    <row r="493" spans="1:3" outlineLevel="1" collapsed="1" x14ac:dyDescent="0.25">
      <c r="A493" s="52" t="s">
        <v>480</v>
      </c>
      <c r="B493" s="53"/>
      <c r="C493" s="31">
        <f>SUM(C494:C499)</f>
        <v>11000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10000</v>
      </c>
    </row>
    <row r="498" spans="1:3" hidden="1" outlineLevel="2" x14ac:dyDescent="0.25">
      <c r="A498" s="7">
        <v>6614</v>
      </c>
      <c r="B498" s="4" t="s">
        <v>485</v>
      </c>
      <c r="C498" s="5">
        <v>1000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outlineLevel="1" collapsed="1" x14ac:dyDescent="0.25">
      <c r="A500" s="52" t="s">
        <v>487</v>
      </c>
      <c r="B500" s="53"/>
      <c r="C500" s="31">
        <f>SUM(C501:C505)</f>
        <v>85000</v>
      </c>
    </row>
    <row r="501" spans="1:3" hidden="1" outlineLevel="2" x14ac:dyDescent="0.25">
      <c r="A501" s="7">
        <v>6615</v>
      </c>
      <c r="B501" s="4" t="s">
        <v>488</v>
      </c>
      <c r="C501" s="5">
        <v>15000</v>
      </c>
    </row>
    <row r="502" spans="1:3" hidden="1" outlineLevel="2" x14ac:dyDescent="0.25">
      <c r="A502" s="7">
        <v>6615</v>
      </c>
      <c r="B502" s="4" t="s">
        <v>489</v>
      </c>
      <c r="C502" s="5">
        <v>0</v>
      </c>
    </row>
    <row r="503" spans="1:3" hidden="1" outlineLevel="2" x14ac:dyDescent="0.25">
      <c r="A503" s="7">
        <v>6615</v>
      </c>
      <c r="B503" s="4" t="s">
        <v>490</v>
      </c>
      <c r="C503" s="5">
        <v>0</v>
      </c>
    </row>
    <row r="504" spans="1:3" hidden="1" outlineLevel="2" x14ac:dyDescent="0.25">
      <c r="A504" s="7">
        <v>6615</v>
      </c>
      <c r="B504" s="4" t="s">
        <v>491</v>
      </c>
      <c r="C504" s="5">
        <v>0</v>
      </c>
    </row>
    <row r="505" spans="1:3" hidden="1" outlineLevel="2" x14ac:dyDescent="0.25">
      <c r="A505" s="7">
        <v>6615</v>
      </c>
      <c r="B505" s="4" t="s">
        <v>492</v>
      </c>
      <c r="C505" s="5">
        <v>70000</v>
      </c>
    </row>
    <row r="506" spans="1:3" outlineLevel="1" collapsed="1" x14ac:dyDescent="0.25">
      <c r="A506" s="52" t="s">
        <v>493</v>
      </c>
      <c r="B506" s="53"/>
      <c r="C506" s="31">
        <f>SUM(C507:C517)</f>
        <v>0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0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0</v>
      </c>
    </row>
    <row r="518" spans="1:3" outlineLevel="1" collapsed="1" x14ac:dyDescent="0.25">
      <c r="A518" s="52" t="s">
        <v>505</v>
      </c>
      <c r="B518" s="53"/>
      <c r="C518" s="31">
        <f>SUM(C519:C527)</f>
        <v>20000</v>
      </c>
    </row>
    <row r="519" spans="1:3" hidden="1" outlineLevel="2" x14ac:dyDescent="0.25">
      <c r="A519" s="7">
        <v>6617</v>
      </c>
      <c r="B519" s="4" t="s">
        <v>506</v>
      </c>
      <c r="C519" s="5">
        <v>0</v>
      </c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20000</v>
      </c>
    </row>
    <row r="528" spans="1:3" x14ac:dyDescent="0.25">
      <c r="A528" s="50" t="s">
        <v>515</v>
      </c>
      <c r="B528" s="51"/>
      <c r="C528" s="37">
        <f>C529+C530+C531</f>
        <v>0</v>
      </c>
    </row>
    <row r="529" spans="1:3" outlineLevel="1" x14ac:dyDescent="0.25">
      <c r="A529" s="52" t="s">
        <v>516</v>
      </c>
      <c r="B529" s="53"/>
      <c r="C529" s="31">
        <v>0</v>
      </c>
    </row>
    <row r="530" spans="1:3" outlineLevel="1" x14ac:dyDescent="0.25">
      <c r="A530" s="52" t="s">
        <v>517</v>
      </c>
      <c r="B530" s="53"/>
      <c r="C530" s="31">
        <v>0</v>
      </c>
    </row>
    <row r="531" spans="1:3" outlineLevel="1" x14ac:dyDescent="0.25">
      <c r="A531" s="52" t="s">
        <v>518</v>
      </c>
      <c r="B531" s="53"/>
      <c r="C531" s="31">
        <v>0</v>
      </c>
    </row>
    <row r="532" spans="1:3" x14ac:dyDescent="0.25">
      <c r="A532" s="50" t="s">
        <v>519</v>
      </c>
      <c r="B532" s="51"/>
      <c r="C532" s="37">
        <f>C533+C534</f>
        <v>0</v>
      </c>
    </row>
    <row r="533" spans="1:3" outlineLevel="1" x14ac:dyDescent="0.25">
      <c r="A533" s="52" t="s">
        <v>520</v>
      </c>
      <c r="B533" s="53"/>
      <c r="C533" s="31">
        <v>0</v>
      </c>
    </row>
    <row r="534" spans="1:3" outlineLevel="1" x14ac:dyDescent="0.25">
      <c r="A534" s="52" t="s">
        <v>521</v>
      </c>
      <c r="B534" s="53"/>
      <c r="C534" s="31">
        <v>0</v>
      </c>
    </row>
    <row r="535" spans="1:3" x14ac:dyDescent="0.25">
      <c r="A535" s="50" t="s">
        <v>522</v>
      </c>
      <c r="B535" s="51"/>
      <c r="C535" s="37">
        <f>C536+C541+C542+C543+C550+C551+C555+C558+C559+C560+C561+C566+C569+C573+C577+C584+C590+C602+C603+C604+C605</f>
        <v>0</v>
      </c>
    </row>
    <row r="536" spans="1:3" outlineLevel="1" x14ac:dyDescent="0.25">
      <c r="A536" s="52" t="s">
        <v>523</v>
      </c>
      <c r="B536" s="53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outlineLevel="1" collapsed="1" x14ac:dyDescent="0.25">
      <c r="A541" s="52" t="s">
        <v>524</v>
      </c>
      <c r="B541" s="53"/>
      <c r="C541" s="30">
        <v>0</v>
      </c>
    </row>
    <row r="542" spans="1:3" outlineLevel="1" x14ac:dyDescent="0.25">
      <c r="A542" s="52" t="s">
        <v>525</v>
      </c>
      <c r="B542" s="53"/>
      <c r="C542" s="31">
        <v>0</v>
      </c>
    </row>
    <row r="543" spans="1:3" outlineLevel="1" x14ac:dyDescent="0.25">
      <c r="A543" s="52" t="s">
        <v>526</v>
      </c>
      <c r="B543" s="53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outlineLevel="1" collapsed="1" x14ac:dyDescent="0.25">
      <c r="A550" s="52" t="s">
        <v>527</v>
      </c>
      <c r="B550" s="53"/>
      <c r="C550" s="31">
        <v>0</v>
      </c>
    </row>
    <row r="551" spans="1:3" outlineLevel="1" x14ac:dyDescent="0.25">
      <c r="A551" s="52" t="s">
        <v>528</v>
      </c>
      <c r="B551" s="53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outlineLevel="1" collapsed="1" x14ac:dyDescent="0.25">
      <c r="A555" s="52" t="s">
        <v>529</v>
      </c>
      <c r="B555" s="53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outlineLevel="1" collapsed="1" x14ac:dyDescent="0.25">
      <c r="A558" s="52" t="s">
        <v>530</v>
      </c>
      <c r="B558" s="53"/>
      <c r="C558" s="31">
        <v>0</v>
      </c>
    </row>
    <row r="559" spans="1:3" outlineLevel="1" collapsed="1" x14ac:dyDescent="0.25">
      <c r="A559" s="52" t="s">
        <v>531</v>
      </c>
      <c r="B559" s="53"/>
      <c r="C559" s="31">
        <v>0</v>
      </c>
    </row>
    <row r="560" spans="1:3" outlineLevel="1" collapsed="1" x14ac:dyDescent="0.25">
      <c r="A560" s="52" t="s">
        <v>532</v>
      </c>
      <c r="B560" s="53"/>
      <c r="C560" s="31">
        <v>0</v>
      </c>
    </row>
    <row r="561" spans="1:3" outlineLevel="1" x14ac:dyDescent="0.25">
      <c r="A561" s="52" t="s">
        <v>533</v>
      </c>
      <c r="B561" s="53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outlineLevel="1" collapsed="1" x14ac:dyDescent="0.25">
      <c r="A566" s="52" t="s">
        <v>534</v>
      </c>
      <c r="B566" s="53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outlineLevel="1" collapsed="1" x14ac:dyDescent="0.25">
      <c r="A569" s="52" t="s">
        <v>535</v>
      </c>
      <c r="B569" s="53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outlineLevel="1" collapsed="1" x14ac:dyDescent="0.25">
      <c r="A573" s="52" t="s">
        <v>536</v>
      </c>
      <c r="B573" s="53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outlineLevel="1" collapsed="1" x14ac:dyDescent="0.25">
      <c r="A577" s="52" t="s">
        <v>537</v>
      </c>
      <c r="B577" s="53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outlineLevel="1" collapsed="1" x14ac:dyDescent="0.25">
      <c r="A584" s="52" t="s">
        <v>538</v>
      </c>
      <c r="B584" s="53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outlineLevel="1" collapsed="1" x14ac:dyDescent="0.25">
      <c r="A590" s="52" t="s">
        <v>539</v>
      </c>
      <c r="B590" s="53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outlineLevel="1" collapsed="1" x14ac:dyDescent="0.25">
      <c r="A602" s="52" t="s">
        <v>540</v>
      </c>
      <c r="B602" s="53"/>
      <c r="C602" s="31">
        <f>SUM(C616:C624)</f>
        <v>0</v>
      </c>
    </row>
    <row r="603" spans="1:3" outlineLevel="1" x14ac:dyDescent="0.25">
      <c r="A603" s="52" t="s">
        <v>541</v>
      </c>
      <c r="B603" s="53"/>
      <c r="C603" s="31">
        <v>0</v>
      </c>
    </row>
    <row r="604" spans="1:3" outlineLevel="1" x14ac:dyDescent="0.25">
      <c r="A604" s="52" t="s">
        <v>542</v>
      </c>
      <c r="B604" s="53"/>
      <c r="C604" s="31">
        <v>0</v>
      </c>
    </row>
    <row r="605" spans="1:3" outlineLevel="1" x14ac:dyDescent="0.25">
      <c r="A605" s="52" t="s">
        <v>543</v>
      </c>
      <c r="B605" s="53"/>
      <c r="C605" s="31">
        <v>0</v>
      </c>
    </row>
    <row r="606" spans="1:3" x14ac:dyDescent="0.25">
      <c r="A606" s="48" t="s">
        <v>544</v>
      </c>
      <c r="B606" s="49"/>
      <c r="C606" s="35">
        <f>C607</f>
        <v>72385.929999999993</v>
      </c>
    </row>
    <row r="607" spans="1:3" x14ac:dyDescent="0.25">
      <c r="A607" s="50" t="s">
        <v>545</v>
      </c>
      <c r="B607" s="51"/>
      <c r="C607" s="32">
        <f>C608+C612</f>
        <v>72385.929999999993</v>
      </c>
    </row>
    <row r="608" spans="1:3" outlineLevel="1" collapsed="1" x14ac:dyDescent="0.25">
      <c r="A608" s="7">
        <v>10950</v>
      </c>
      <c r="B608" s="4" t="s">
        <v>546</v>
      </c>
      <c r="C608" s="5">
        <f>SUM(C609:C611)</f>
        <v>72385.929999999993</v>
      </c>
    </row>
    <row r="609" spans="1:3" ht="15" hidden="1" customHeight="1" outlineLevel="2" x14ac:dyDescent="0.25">
      <c r="A609" s="28"/>
      <c r="B609" s="27" t="s">
        <v>547</v>
      </c>
      <c r="C609" s="29">
        <v>72385.929999999993</v>
      </c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outlineLevel="1" collapsed="1" x14ac:dyDescent="0.25">
      <c r="A612" s="7">
        <v>10951</v>
      </c>
      <c r="B612" s="4" t="s">
        <v>550</v>
      </c>
      <c r="C612" s="5">
        <f>SUM(C613:C614)</f>
        <v>0</v>
      </c>
    </row>
    <row r="613" spans="1:3" ht="15" customHeight="1" outlineLevel="1" x14ac:dyDescent="0.25">
      <c r="A613" s="28"/>
      <c r="B613" s="27" t="s">
        <v>551</v>
      </c>
      <c r="C613" s="29">
        <v>0</v>
      </c>
    </row>
    <row r="614" spans="1:3" ht="15" customHeight="1" outlineLevel="1" x14ac:dyDescent="0.25">
      <c r="A614" s="28"/>
      <c r="B614" s="27" t="s">
        <v>552</v>
      </c>
      <c r="C614" s="29">
        <v>0</v>
      </c>
    </row>
    <row r="615" spans="1:3" x14ac:dyDescent="0.25">
      <c r="A615" s="48" t="s">
        <v>553</v>
      </c>
      <c r="B615" s="49"/>
      <c r="C615" s="35">
        <f>C616</f>
        <v>0</v>
      </c>
    </row>
    <row r="616" spans="1:3" x14ac:dyDescent="0.25">
      <c r="A616" s="50" t="s">
        <v>559</v>
      </c>
      <c r="B616" s="51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rightToLeft="1" workbookViewId="0">
      <selection activeCell="B1" sqref="A1:B27"/>
    </sheetView>
  </sheetViews>
  <sheetFormatPr defaultColWidth="9.140625" defaultRowHeight="15" x14ac:dyDescent="0.25"/>
  <cols>
    <col min="1" max="1" width="19.7109375" style="47" customWidth="1"/>
    <col min="2" max="2" width="15" style="47" customWidth="1"/>
    <col min="3" max="16384" width="9.140625" style="44"/>
  </cols>
  <sheetData>
    <row r="1" spans="1:2" x14ac:dyDescent="0.25">
      <c r="A1" s="70" t="s">
        <v>57</v>
      </c>
      <c r="B1" s="70" t="s">
        <v>58</v>
      </c>
    </row>
    <row r="2" spans="1:2" x14ac:dyDescent="0.25">
      <c r="A2" s="70"/>
      <c r="B2" s="70"/>
    </row>
    <row r="3" spans="1:2" ht="26.25" customHeight="1" x14ac:dyDescent="0.4">
      <c r="A3" s="71" t="s">
        <v>583</v>
      </c>
      <c r="B3" s="72"/>
    </row>
    <row r="4" spans="1:2" ht="24.75" x14ac:dyDescent="0.4">
      <c r="A4" s="71" t="s">
        <v>584</v>
      </c>
      <c r="B4" s="45"/>
    </row>
    <row r="5" spans="1:2" ht="24.75" x14ac:dyDescent="0.4">
      <c r="A5" s="71" t="s">
        <v>585</v>
      </c>
      <c r="B5" s="45"/>
    </row>
    <row r="6" spans="1:2" ht="24.75" x14ac:dyDescent="0.4">
      <c r="A6" s="71" t="s">
        <v>586</v>
      </c>
      <c r="B6" s="45"/>
    </row>
    <row r="7" spans="1:2" ht="24.75" x14ac:dyDescent="0.4">
      <c r="A7" s="71" t="s">
        <v>587</v>
      </c>
      <c r="B7" s="45"/>
    </row>
    <row r="8" spans="1:2" ht="24.75" x14ac:dyDescent="0.4">
      <c r="A8" s="71" t="s">
        <v>588</v>
      </c>
      <c r="B8" s="45"/>
    </row>
    <row r="9" spans="1:2" ht="24.75" x14ac:dyDescent="0.4">
      <c r="A9" s="71" t="s">
        <v>589</v>
      </c>
      <c r="B9" s="45"/>
    </row>
    <row r="10" spans="1:2" ht="24.75" x14ac:dyDescent="0.4">
      <c r="A10" s="71" t="s">
        <v>590</v>
      </c>
      <c r="B10" s="45"/>
    </row>
    <row r="11" spans="1:2" ht="24.75" x14ac:dyDescent="0.4">
      <c r="A11" s="71" t="s">
        <v>591</v>
      </c>
      <c r="B11" s="45"/>
    </row>
    <row r="12" spans="1:2" ht="24.75" x14ac:dyDescent="0.4">
      <c r="A12" s="71" t="s">
        <v>592</v>
      </c>
      <c r="B12" s="45"/>
    </row>
    <row r="13" spans="1:2" ht="24.75" x14ac:dyDescent="0.4">
      <c r="A13" s="71" t="s">
        <v>593</v>
      </c>
      <c r="B13" s="45"/>
    </row>
    <row r="14" spans="1:2" ht="24.75" x14ac:dyDescent="0.4">
      <c r="A14" s="71" t="s">
        <v>594</v>
      </c>
      <c r="B14" s="45"/>
    </row>
    <row r="15" spans="1:2" ht="24.75" x14ac:dyDescent="0.4">
      <c r="A15" s="71" t="s">
        <v>595</v>
      </c>
      <c r="B15" s="45"/>
    </row>
    <row r="16" spans="1:2" ht="24.75" x14ac:dyDescent="0.4">
      <c r="A16" s="71" t="s">
        <v>596</v>
      </c>
      <c r="B16" s="45"/>
    </row>
    <row r="17" spans="1:2" ht="24.75" x14ac:dyDescent="0.4">
      <c r="A17" s="71" t="s">
        <v>597</v>
      </c>
      <c r="B17" s="45"/>
    </row>
    <row r="18" spans="1:2" ht="24.75" x14ac:dyDescent="0.4">
      <c r="A18" s="71" t="s">
        <v>598</v>
      </c>
      <c r="B18" s="45"/>
    </row>
    <row r="19" spans="1:2" ht="24.75" x14ac:dyDescent="0.4">
      <c r="A19" s="71" t="s">
        <v>599</v>
      </c>
      <c r="B19" s="45"/>
    </row>
    <row r="20" spans="1:2" ht="24.75" x14ac:dyDescent="0.4">
      <c r="A20" s="71" t="s">
        <v>600</v>
      </c>
      <c r="B20" s="45"/>
    </row>
    <row r="21" spans="1:2" ht="24.75" x14ac:dyDescent="0.4">
      <c r="A21" s="71" t="s">
        <v>601</v>
      </c>
      <c r="B21" s="45"/>
    </row>
    <row r="22" spans="1:2" ht="24.75" x14ac:dyDescent="0.4">
      <c r="A22" s="71" t="s">
        <v>602</v>
      </c>
      <c r="B22" s="45"/>
    </row>
    <row r="23" spans="1:2" ht="24.75" x14ac:dyDescent="0.4">
      <c r="A23" s="71" t="s">
        <v>603</v>
      </c>
      <c r="B23" s="45"/>
    </row>
    <row r="24" spans="1:2" ht="24.75" x14ac:dyDescent="0.4">
      <c r="A24" s="71" t="s">
        <v>604</v>
      </c>
      <c r="B24" s="45"/>
    </row>
    <row r="25" spans="1:2" ht="16.5" x14ac:dyDescent="0.25">
      <c r="A25" s="46" t="s">
        <v>605</v>
      </c>
      <c r="B25" s="46"/>
    </row>
    <row r="26" spans="1:2" ht="16.5" x14ac:dyDescent="0.25">
      <c r="A26" s="46" t="s">
        <v>606</v>
      </c>
      <c r="B26" s="46"/>
    </row>
    <row r="27" spans="1:2" ht="24.75" x14ac:dyDescent="0.4">
      <c r="A27" s="73" t="s">
        <v>607</v>
      </c>
      <c r="B27" s="74"/>
    </row>
  </sheetData>
  <mergeCells count="2"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rightToLeft="1" workbookViewId="0">
      <selection activeCell="A12" sqref="A12:B12"/>
    </sheetView>
  </sheetViews>
  <sheetFormatPr defaultColWidth="9.140625" defaultRowHeight="15" x14ac:dyDescent="0.25"/>
  <cols>
    <col min="1" max="1" width="35.28515625" bestFit="1" customWidth="1"/>
    <col min="2" max="2" width="23.85546875" style="9" bestFit="1" customWidth="1"/>
    <col min="3" max="3" width="9.140625" style="41"/>
  </cols>
  <sheetData>
    <row r="1" spans="1:4" x14ac:dyDescent="0.25">
      <c r="A1" s="69" t="s">
        <v>79</v>
      </c>
      <c r="B1" s="69"/>
      <c r="C1" s="40" t="s">
        <v>562</v>
      </c>
    </row>
    <row r="2" spans="1:4" x14ac:dyDescent="0.25">
      <c r="A2" s="10" t="s">
        <v>60</v>
      </c>
      <c r="B2" s="11"/>
      <c r="C2" s="39"/>
    </row>
    <row r="3" spans="1:4" x14ac:dyDescent="0.25">
      <c r="A3" s="10" t="s">
        <v>61</v>
      </c>
      <c r="B3" s="11">
        <v>1350</v>
      </c>
      <c r="C3" s="39"/>
    </row>
    <row r="4" spans="1:4" x14ac:dyDescent="0.25">
      <c r="A4" s="10" t="s">
        <v>77</v>
      </c>
      <c r="B4" s="11">
        <v>6003</v>
      </c>
      <c r="C4" s="39"/>
    </row>
    <row r="5" spans="1:4" x14ac:dyDescent="0.25">
      <c r="A5" s="10" t="s">
        <v>78</v>
      </c>
      <c r="B5" s="11"/>
      <c r="C5" s="39"/>
    </row>
    <row r="6" spans="1:4" x14ac:dyDescent="0.25">
      <c r="A6" s="69" t="s">
        <v>65</v>
      </c>
      <c r="B6" s="69"/>
      <c r="C6" s="39"/>
    </row>
    <row r="7" spans="1:4" x14ac:dyDescent="0.25">
      <c r="A7" s="10" t="s">
        <v>62</v>
      </c>
      <c r="B7" s="11">
        <v>102</v>
      </c>
      <c r="C7" s="39"/>
    </row>
    <row r="8" spans="1:4" x14ac:dyDescent="0.25">
      <c r="A8" s="10" t="s">
        <v>63</v>
      </c>
      <c r="B8" s="11">
        <v>12</v>
      </c>
      <c r="C8" s="39">
        <f>B8/B7</f>
        <v>0.11764705882352941</v>
      </c>
    </row>
    <row r="9" spans="1:4" x14ac:dyDescent="0.25">
      <c r="A9" s="10" t="s">
        <v>59</v>
      </c>
      <c r="B9" s="11">
        <v>90</v>
      </c>
      <c r="C9" s="39">
        <f>B9/B7</f>
        <v>0.88235294117647056</v>
      </c>
    </row>
    <row r="10" spans="1:4" x14ac:dyDescent="0.25">
      <c r="A10" s="10" t="s">
        <v>64</v>
      </c>
      <c r="B10" s="11"/>
      <c r="C10" s="39"/>
    </row>
    <row r="11" spans="1:4" x14ac:dyDescent="0.25">
      <c r="A11" s="10" t="s">
        <v>608</v>
      </c>
      <c r="C11" s="39">
        <v>7.0000000000000007E-2</v>
      </c>
      <c r="D11" s="11" t="s">
        <v>564</v>
      </c>
    </row>
    <row r="12" spans="1:4" x14ac:dyDescent="0.25">
      <c r="A12" s="69" t="s">
        <v>66</v>
      </c>
      <c r="B12" s="69"/>
      <c r="C12" s="39">
        <v>0.95</v>
      </c>
    </row>
    <row r="13" spans="1:4" x14ac:dyDescent="0.25">
      <c r="A13" s="10" t="s">
        <v>67</v>
      </c>
      <c r="B13" s="11"/>
      <c r="C13" s="39"/>
    </row>
    <row r="14" spans="1:4" x14ac:dyDescent="0.25">
      <c r="A14" s="10" t="s">
        <v>68</v>
      </c>
      <c r="B14" s="11"/>
      <c r="C14" s="39"/>
    </row>
    <row r="15" spans="1:4" x14ac:dyDescent="0.25">
      <c r="A15" s="10" t="s">
        <v>69</v>
      </c>
      <c r="B15" s="11"/>
      <c r="C15" s="39"/>
    </row>
    <row r="16" spans="1:4" x14ac:dyDescent="0.25">
      <c r="A16" s="69" t="s">
        <v>70</v>
      </c>
      <c r="B16" s="69"/>
      <c r="C16" s="39">
        <v>0.9</v>
      </c>
    </row>
    <row r="17" spans="1:3" x14ac:dyDescent="0.25">
      <c r="A17" s="10" t="s">
        <v>72</v>
      </c>
      <c r="B17" s="11">
        <f>B2</f>
        <v>0</v>
      </c>
      <c r="C17" s="39"/>
    </row>
    <row r="18" spans="1:3" x14ac:dyDescent="0.25">
      <c r="A18" s="10" t="s">
        <v>71</v>
      </c>
      <c r="B18" s="11">
        <f>B3</f>
        <v>1350</v>
      </c>
      <c r="C18" s="39"/>
    </row>
    <row r="19" spans="1:3" x14ac:dyDescent="0.25">
      <c r="A19" s="69" t="s">
        <v>73</v>
      </c>
      <c r="B19" s="69"/>
      <c r="C19" s="39"/>
    </row>
    <row r="20" spans="1:3" x14ac:dyDescent="0.25">
      <c r="A20" s="10" t="s">
        <v>74</v>
      </c>
      <c r="B20" s="11"/>
      <c r="C20" s="39"/>
    </row>
    <row r="21" spans="1:3" x14ac:dyDescent="0.25">
      <c r="A21" s="10" t="s">
        <v>75</v>
      </c>
      <c r="B21" s="11"/>
      <c r="C21" s="39"/>
    </row>
    <row r="22" spans="1:3" x14ac:dyDescent="0.25">
      <c r="A22" s="10" t="s">
        <v>76</v>
      </c>
      <c r="B22" s="11"/>
      <c r="C22" s="39"/>
    </row>
    <row r="23" spans="1:3" x14ac:dyDescent="0.25">
      <c r="A23" s="69" t="s">
        <v>563</v>
      </c>
      <c r="B23" s="69"/>
      <c r="C23" s="39"/>
    </row>
  </sheetData>
  <mergeCells count="6">
    <mergeCell ref="A1:B1"/>
    <mergeCell ref="A23:B23"/>
    <mergeCell ref="A6:B6"/>
    <mergeCell ref="A12:B12"/>
    <mergeCell ref="A16:B16"/>
    <mergeCell ref="A19:B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tabSelected="1" workbookViewId="0">
      <selection activeCell="A12" sqref="A12"/>
    </sheetView>
  </sheetViews>
  <sheetFormatPr defaultRowHeight="15" x14ac:dyDescent="0.25"/>
  <cols>
    <col min="1" max="1" width="14.42578125" style="10" bestFit="1" customWidth="1"/>
    <col min="2" max="2" width="9.140625" style="10"/>
    <col min="3" max="3" width="15.85546875" style="10" bestFit="1" customWidth="1"/>
    <col min="4" max="4" width="9.140625" style="10"/>
    <col min="5" max="5" width="10.140625" style="10" bestFit="1" customWidth="1"/>
    <col min="6" max="7" width="9.140625" style="10"/>
  </cols>
  <sheetData>
    <row r="1" spans="1:7" x14ac:dyDescent="0.25">
      <c r="A1" s="42" t="s">
        <v>565</v>
      </c>
      <c r="B1" s="42" t="s">
        <v>566</v>
      </c>
      <c r="C1" s="42" t="s">
        <v>567</v>
      </c>
      <c r="D1" s="42" t="s">
        <v>251</v>
      </c>
      <c r="E1" s="42" t="s">
        <v>568</v>
      </c>
      <c r="F1" s="43" t="s">
        <v>561</v>
      </c>
      <c r="G1" s="43" t="s">
        <v>569</v>
      </c>
    </row>
    <row r="2" spans="1:7" x14ac:dyDescent="0.25">
      <c r="A2" s="10" t="s">
        <v>570</v>
      </c>
      <c r="C2" s="12"/>
      <c r="E2" s="10" t="s">
        <v>571</v>
      </c>
    </row>
    <row r="3" spans="1:7" x14ac:dyDescent="0.25">
      <c r="A3" s="10" t="s">
        <v>572</v>
      </c>
      <c r="C3" s="12"/>
      <c r="E3" s="10" t="s">
        <v>573</v>
      </c>
    </row>
    <row r="4" spans="1:7" x14ac:dyDescent="0.25">
      <c r="A4" s="10" t="s">
        <v>572</v>
      </c>
      <c r="C4" s="12"/>
      <c r="E4" s="10" t="s">
        <v>574</v>
      </c>
    </row>
    <row r="5" spans="1:7" x14ac:dyDescent="0.25">
      <c r="A5" s="10" t="s">
        <v>575</v>
      </c>
      <c r="C5" s="12"/>
      <c r="E5" s="10" t="s">
        <v>576</v>
      </c>
    </row>
    <row r="6" spans="1:7" x14ac:dyDescent="0.25">
      <c r="A6" s="10" t="s">
        <v>577</v>
      </c>
      <c r="C6" s="12"/>
      <c r="E6" s="10" t="s">
        <v>573</v>
      </c>
    </row>
    <row r="7" spans="1:7" x14ac:dyDescent="0.25">
      <c r="A7" s="10" t="s">
        <v>578</v>
      </c>
      <c r="C7" s="12"/>
      <c r="E7" s="10" t="s">
        <v>579</v>
      </c>
    </row>
    <row r="8" spans="1:7" x14ac:dyDescent="0.25">
      <c r="A8" s="10" t="s">
        <v>580</v>
      </c>
      <c r="E8" s="10" t="s">
        <v>581</v>
      </c>
    </row>
    <row r="9" spans="1:7" x14ac:dyDescent="0.25">
      <c r="A9" s="10" t="s">
        <v>582</v>
      </c>
      <c r="C9" s="12"/>
      <c r="E9" s="10" t="s">
        <v>581</v>
      </c>
    </row>
    <row r="10" spans="1:7" x14ac:dyDescent="0.25">
      <c r="A10" s="10" t="s">
        <v>582</v>
      </c>
      <c r="E10" s="10" t="s">
        <v>581</v>
      </c>
    </row>
    <row r="11" spans="1:7" x14ac:dyDescent="0.25">
      <c r="A11" s="10" t="s">
        <v>578</v>
      </c>
      <c r="E11" s="10" t="s">
        <v>581</v>
      </c>
    </row>
  </sheetData>
  <conditionalFormatting sqref="A11:F1048576 A1:F1 B2:F10">
    <cfRule type="cellIs" dxfId="2" priority="3" operator="equal">
      <formula>0</formula>
    </cfRule>
  </conditionalFormatting>
  <conditionalFormatting sqref="A2:A10">
    <cfRule type="cellIs" dxfId="1" priority="2" operator="equal">
      <formula>0</formula>
    </cfRule>
  </conditionalFormatting>
  <conditionalFormatting sqref="G1:G104857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ميزانية 2013</vt:lpstr>
      <vt:lpstr>ميزانية 2014</vt:lpstr>
      <vt:lpstr>قائمة في الأعوان</vt:lpstr>
      <vt:lpstr>مرافق البلدية</vt:lpstr>
      <vt:lpstr>وسائل النقل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2014-07-21T17:51:56Z</dcterms:modified>
</cp:coreProperties>
</file>